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580" yWindow="210" windowWidth="13890" windowHeight="11235" activeTab="4"/>
  </bookViews>
  <sheets>
    <sheet name="国内会议" sheetId="1" r:id="rId1"/>
    <sheet name="国内培训" sheetId="7" r:id="rId2"/>
    <sheet name="国际会议" sheetId="2" r:id="rId3"/>
    <sheet name="外宾接待" sheetId="3" r:id="rId4"/>
    <sheet name="国内差旅" sheetId="5" r:id="rId5"/>
    <sheet name="国内差旅标准2016" sheetId="8" r:id="rId6"/>
    <sheet name="国内差旅标准2014-2015" sheetId="6" r:id="rId7"/>
  </sheets>
  <definedNames>
    <definedName name="_GoBack" localSheetId="6">'国内差旅标准2014-2015'!$B$39</definedName>
  </definedNames>
  <calcPr calcId="124519"/>
</workbook>
</file>

<file path=xl/calcChain.xml><?xml version="1.0" encoding="utf-8"?>
<calcChain xmlns="http://schemas.openxmlformats.org/spreadsheetml/2006/main">
  <c r="I1" i="5"/>
  <c r="D15" s="1"/>
  <c r="B26" i="2"/>
  <c r="J22" i="5"/>
  <c r="H15" l="1"/>
  <c r="I15"/>
  <c r="G15"/>
  <c r="C15"/>
  <c r="J15"/>
  <c r="B15"/>
  <c r="F15"/>
  <c r="K15"/>
  <c r="E15"/>
</calcChain>
</file>

<file path=xl/sharedStrings.xml><?xml version="1.0" encoding="utf-8"?>
<sst xmlns="http://schemas.openxmlformats.org/spreadsheetml/2006/main" count="322" uniqueCount="277">
  <si>
    <t>外宾接待预算表</t>
    <phoneticPr fontId="1" type="noConversion"/>
  </si>
  <si>
    <t>收入：</t>
    <phoneticPr fontId="1" type="noConversion"/>
  </si>
  <si>
    <t>会议注册费收入</t>
    <phoneticPr fontId="1" type="noConversion"/>
  </si>
  <si>
    <t>国际组织专项资助</t>
    <phoneticPr fontId="1" type="noConversion"/>
  </si>
  <si>
    <t>中央财政拨款</t>
    <phoneticPr fontId="1" type="noConversion"/>
  </si>
  <si>
    <t>赞助收入</t>
    <phoneticPr fontId="1" type="noConversion"/>
  </si>
  <si>
    <t>其他收入</t>
    <phoneticPr fontId="1" type="noConversion"/>
  </si>
  <si>
    <t>金额</t>
    <phoneticPr fontId="1" type="noConversion"/>
  </si>
  <si>
    <t>合计</t>
    <phoneticPr fontId="1" type="noConversion"/>
  </si>
  <si>
    <t>支出：</t>
    <phoneticPr fontId="1" type="noConversion"/>
  </si>
  <si>
    <t>收入项目</t>
    <phoneticPr fontId="1" type="noConversion"/>
  </si>
  <si>
    <t>支出项目</t>
    <phoneticPr fontId="1" type="noConversion"/>
  </si>
  <si>
    <t>标准要求、测算说明</t>
    <phoneticPr fontId="1" type="noConversion"/>
  </si>
  <si>
    <t>场地租金</t>
    <phoneticPr fontId="1" type="noConversion"/>
  </si>
  <si>
    <t>同声传译等设备租金</t>
    <phoneticPr fontId="1" type="noConversion"/>
  </si>
  <si>
    <t>宴请费用</t>
    <phoneticPr fontId="1" type="noConversion"/>
  </si>
  <si>
    <t>交通费用</t>
    <phoneticPr fontId="1" type="noConversion"/>
  </si>
  <si>
    <t>工作人员食宿费</t>
    <phoneticPr fontId="1" type="noConversion"/>
  </si>
  <si>
    <t>志愿者费用</t>
    <phoneticPr fontId="1" type="noConversion"/>
  </si>
  <si>
    <t>翻译费用</t>
    <phoneticPr fontId="1" type="noConversion"/>
  </si>
  <si>
    <t>其他会务费用</t>
    <phoneticPr fontId="1" type="noConversion"/>
  </si>
  <si>
    <t>其他支出</t>
    <phoneticPr fontId="1" type="noConversion"/>
  </si>
  <si>
    <t>一、二、三类会议标准分别为会议正式代表每人300、200、150元/天</t>
    <phoneticPr fontId="1" type="noConversion"/>
  </si>
  <si>
    <t>会议正式代表每人100元/天</t>
    <phoneticPr fontId="1" type="noConversion"/>
  </si>
  <si>
    <t>可以安排一次宴请，一类会议正式代表每人200元，二、三类会议正式代表每人180元</t>
    <phoneticPr fontId="1" type="noConversion"/>
  </si>
  <si>
    <t>大巴（25座以上）1500元/天.辆，中巴士1000元/天，小轿车800元/天</t>
    <phoneticPr fontId="1" type="noConversion"/>
  </si>
  <si>
    <t>450元/人.天</t>
    <phoneticPr fontId="1" type="noConversion"/>
  </si>
  <si>
    <t>用餐或者发放误餐补贴定额标准100元/人.天，不安排住宿</t>
    <phoneticPr fontId="1" type="noConversion"/>
  </si>
  <si>
    <t>联合国官方语言同声传译人员劳务费5000元/人.天，非官方语言翻译劳务费6000元/人.天，笔译200元/千字。可承担境外同声传译人员的国际旅费（经济舱）。</t>
    <phoneticPr fontId="1" type="noConversion"/>
  </si>
  <si>
    <t>支出特殊规定：</t>
    <phoneticPr fontId="1" type="noConversion"/>
  </si>
  <si>
    <t>综合定额控制，正式代表人均支出标准100元/天，用于印刷、耗材、办公用品等</t>
    <phoneticPr fontId="1" type="noConversion"/>
  </si>
  <si>
    <t>会议正式代表人数：</t>
    <phoneticPr fontId="1" type="noConversion"/>
  </si>
  <si>
    <t>人</t>
    <phoneticPr fontId="1" type="noConversion"/>
  </si>
  <si>
    <t>测算依据，经费来源</t>
    <phoneticPr fontId="1" type="noConversion"/>
  </si>
  <si>
    <r>
      <rPr>
        <u/>
        <sz val="16"/>
        <color theme="1"/>
        <rFont val="宋体"/>
        <family val="3"/>
        <charset val="134"/>
        <scheme val="minor"/>
      </rPr>
      <t xml:space="preserve">                   </t>
    </r>
    <r>
      <rPr>
        <sz val="16"/>
        <color theme="1"/>
        <rFont val="宋体"/>
        <family val="3"/>
        <charset val="134"/>
        <scheme val="minor"/>
      </rPr>
      <t>国际会议预算表</t>
    </r>
    <phoneticPr fontId="1" type="noConversion"/>
  </si>
  <si>
    <t>境外代表主要国家地区：</t>
    <phoneticPr fontId="1" type="noConversion"/>
  </si>
  <si>
    <t>国际会议一般规定：</t>
    <phoneticPr fontId="1" type="noConversion"/>
  </si>
  <si>
    <t>会议工作人员人数不得超过会议正式代表人数的10%，驻会工作人员不超过工作人员的50%</t>
    <phoneticPr fontId="1" type="noConversion"/>
  </si>
  <si>
    <t>会期要求：一类会议从严控制，二、三类会议原则上不超过3天，报到离会时间2天。</t>
    <phoneticPr fontId="1" type="noConversion"/>
  </si>
  <si>
    <r>
      <t>国际会议是指在我国境内举办的、与会者来自</t>
    </r>
    <r>
      <rPr>
        <sz val="12"/>
        <color theme="1"/>
        <rFont val="宋体"/>
        <family val="3"/>
        <charset val="134"/>
        <scheme val="minor"/>
      </rPr>
      <t>3个或3个以上</t>
    </r>
    <r>
      <rPr>
        <sz val="11"/>
        <color theme="1"/>
        <rFont val="宋体"/>
        <family val="2"/>
        <charset val="134"/>
        <scheme val="minor"/>
      </rPr>
      <t>国家和地区（不含港澳台）的会议。</t>
    </r>
    <phoneticPr fontId="1" type="noConversion"/>
  </si>
  <si>
    <t>负责人签字：</t>
    <phoneticPr fontId="1" type="noConversion"/>
  </si>
  <si>
    <t>该预算表的编制是依据财政部制定的《在华举办国际会议经费管理办法》（财行【2015】371号）的相关规定。</t>
    <phoneticPr fontId="1" type="noConversion"/>
  </si>
  <si>
    <t>该预算表的编制是依据财政部制定的《中央和国家机关外宾接待经费管理办法》（财行【2013】533号）的相关规定。</t>
    <phoneticPr fontId="1" type="noConversion"/>
  </si>
  <si>
    <t>外宾人数：</t>
    <phoneticPr fontId="1" type="noConversion"/>
  </si>
  <si>
    <t>无互惠对等原则及外事交流协议的，招待天数不得超过5天。</t>
    <phoneticPr fontId="1" type="noConversion"/>
  </si>
  <si>
    <t>支出项目</t>
    <phoneticPr fontId="1" type="noConversion"/>
  </si>
  <si>
    <t>标注依据</t>
    <phoneticPr fontId="1" type="noConversion"/>
  </si>
  <si>
    <t>住宿费</t>
    <phoneticPr fontId="1" type="noConversion"/>
  </si>
  <si>
    <t>日常伙食费</t>
    <phoneticPr fontId="1" type="noConversion"/>
  </si>
  <si>
    <t>宴请费</t>
    <phoneticPr fontId="1" type="noConversion"/>
  </si>
  <si>
    <t>交通费</t>
    <phoneticPr fontId="1" type="noConversion"/>
  </si>
  <si>
    <t>赠礼</t>
    <phoneticPr fontId="1" type="noConversion"/>
  </si>
  <si>
    <t>首脑600元/人.天，副总统、副总理550元/人.天，部级500天/人.天，其他人员300元/人.天</t>
    <phoneticPr fontId="1" type="noConversion"/>
  </si>
  <si>
    <t>在境内访问，部级外宾可提供头等舱、商务座、一等座，其他人员经济舱、一等座、软卧。</t>
    <phoneticPr fontId="1" type="noConversion"/>
  </si>
  <si>
    <t>部级人员每次礼品不得超过400元，司局级不得超过200元，其他人员赠送小纪念品。</t>
    <phoneticPr fontId="1" type="noConversion"/>
  </si>
  <si>
    <t>外宾5人以内的，我方接待人员1:1以内安排，外宾超过5人的，按照2:1比例安排接待人员。</t>
    <phoneticPr fontId="1" type="noConversion"/>
  </si>
  <si>
    <t>接待人员的伙食、住宿、交通费等开支标准按照国内差旅费管理规定执行。</t>
    <phoneticPr fontId="1" type="noConversion"/>
  </si>
  <si>
    <t>接待人员不能按时用餐的，可以领取误餐补助，每人每次50元。</t>
    <phoneticPr fontId="1" type="noConversion"/>
  </si>
  <si>
    <t>部级人员举办的400元/人.次，司局级人员举办的300元/人.次。冷餐、酒会、茶会分别为每人每次150、100、60元。
宴请不得超过2次。</t>
    <phoneticPr fontId="1" type="noConversion"/>
  </si>
  <si>
    <t>人</t>
    <phoneticPr fontId="1" type="noConversion"/>
  </si>
  <si>
    <t>负责人签字：</t>
    <phoneticPr fontId="1" type="noConversion"/>
  </si>
  <si>
    <t>年    月    日                   （单位盖章）</t>
    <phoneticPr fontId="1" type="noConversion"/>
  </si>
  <si>
    <t>年     月    日             （单位盖章）</t>
    <phoneticPr fontId="1" type="noConversion"/>
  </si>
  <si>
    <t>国际会议分类：一类会议（部长级官员出席）、二类会议（司局级官员出席）、三类会议（处级及以下官员出席）。</t>
    <phoneticPr fontId="1" type="noConversion"/>
  </si>
  <si>
    <t>1.如果有会议注册费收入，才可以列支国际组织官员及秘书处人员食宿费，费用标准可以参阅外宾接待的规定。</t>
    <phoneticPr fontId="1" type="noConversion"/>
  </si>
  <si>
    <t>2.除外方特邀代表或者存在外交对等接待的情况外，不得承担会议代表往返国际、国内旅费（包括往返机场的交通费）及食宿费用</t>
    <phoneticPr fontId="1" type="noConversion"/>
  </si>
  <si>
    <t>3.除劳务费及境外同声传译人员的国际旅费外，不得承担同声传译人员的食宿、交通等费用。</t>
    <phoneticPr fontId="1" type="noConversion"/>
  </si>
  <si>
    <t>4.一律不得专门为会议购置设备。除了场地和必要的设备、耗材外，不得提供任何免费服务。</t>
    <phoneticPr fontId="1" type="noConversion"/>
  </si>
  <si>
    <t>外宾（主宾）姓名：</t>
    <phoneticPr fontId="1" type="noConversion"/>
  </si>
  <si>
    <r>
      <rPr>
        <u/>
        <sz val="16"/>
        <color theme="1"/>
        <rFont val="宋体"/>
        <family val="3"/>
        <charset val="134"/>
        <scheme val="minor"/>
      </rPr>
      <t xml:space="preserve">                   </t>
    </r>
    <r>
      <rPr>
        <sz val="16"/>
        <color theme="1"/>
        <rFont val="宋体"/>
        <family val="3"/>
        <charset val="134"/>
        <scheme val="minor"/>
      </rPr>
      <t>国内会议预算表</t>
    </r>
    <phoneticPr fontId="1" type="noConversion"/>
  </si>
  <si>
    <t>会期要求：一类会议从严控制，二、三、四类会议原则上不超过2天，一二三类会议报到离会时间不超过2天，四类会议不得超过1天。</t>
    <phoneticPr fontId="1" type="noConversion"/>
  </si>
  <si>
    <t>会议人数：二类会议不得超过300人，工作人员不得超过参会人数的15%。三类会议不得超过150人，工作人员不得超过参会人数的10%。四类会议一般不得超过50人。</t>
    <phoneticPr fontId="1" type="noConversion"/>
  </si>
  <si>
    <t>会议住宿费</t>
    <phoneticPr fontId="1" type="noConversion"/>
  </si>
  <si>
    <t>伙食费</t>
    <phoneticPr fontId="1" type="noConversion"/>
  </si>
  <si>
    <t>会议室租金</t>
    <phoneticPr fontId="1" type="noConversion"/>
  </si>
  <si>
    <t>交通费</t>
    <phoneticPr fontId="1" type="noConversion"/>
  </si>
  <si>
    <t>文件印刷费</t>
    <phoneticPr fontId="1" type="noConversion"/>
  </si>
  <si>
    <t>其他支出</t>
    <phoneticPr fontId="1" type="noConversion"/>
  </si>
  <si>
    <t>　　会议类别</t>
  </si>
  <si>
    <t>　　一类会议</t>
  </si>
  <si>
    <t>　　二类会议</t>
  </si>
  <si>
    <t>　　三、四类会议</t>
  </si>
  <si>
    <t>综合定额标准（单位：元/人.天）</t>
    <phoneticPr fontId="1" type="noConversion"/>
  </si>
  <si>
    <t>住宿费</t>
    <phoneticPr fontId="1" type="noConversion"/>
  </si>
  <si>
    <t>伙食费</t>
    <phoneticPr fontId="1" type="noConversion"/>
  </si>
  <si>
    <t>其他费用</t>
    <phoneticPr fontId="1" type="noConversion"/>
  </si>
  <si>
    <t>合　计</t>
    <phoneticPr fontId="1" type="noConversion"/>
  </si>
  <si>
    <r>
      <t>综合定额标准是会议费开支的上限</t>
    </r>
    <r>
      <rPr>
        <sz val="12"/>
        <color theme="1"/>
        <rFont val="Arial"/>
        <family val="2"/>
      </rPr>
      <t xml:space="preserve">,
</t>
    </r>
    <r>
      <rPr>
        <sz val="12"/>
        <color theme="1"/>
        <rFont val="宋体"/>
        <family val="3"/>
        <charset val="134"/>
      </rPr>
      <t>各单位应在综合定额标准以内结算报销</t>
    </r>
    <phoneticPr fontId="1" type="noConversion"/>
  </si>
  <si>
    <t>会议专项资助</t>
    <phoneticPr fontId="1" type="noConversion"/>
  </si>
  <si>
    <t>会议一般规定：</t>
    <phoneticPr fontId="1" type="noConversion"/>
  </si>
  <si>
    <r>
      <t>二、三、四类会议应当在四星级以下</t>
    </r>
    <r>
      <rPr>
        <sz val="12"/>
        <color theme="1"/>
        <rFont val="Arial"/>
        <family val="2"/>
      </rPr>
      <t>(</t>
    </r>
    <r>
      <rPr>
        <sz val="12"/>
        <color theme="1"/>
        <rFont val="宋体"/>
        <family val="3"/>
        <charset val="134"/>
      </rPr>
      <t>含四星</t>
    </r>
    <r>
      <rPr>
        <sz val="12"/>
        <color theme="1"/>
        <rFont val="Arial"/>
        <family val="2"/>
      </rPr>
      <t>)</t>
    </r>
    <r>
      <rPr>
        <sz val="12"/>
        <color theme="1"/>
        <rFont val="宋体"/>
        <family val="3"/>
        <charset val="134"/>
      </rPr>
      <t>定点饭店召开。参会人员在</t>
    </r>
    <r>
      <rPr>
        <sz val="12"/>
        <color theme="1"/>
        <rFont val="Arial"/>
        <family val="2"/>
      </rPr>
      <t>50</t>
    </r>
    <r>
      <rPr>
        <sz val="12"/>
        <color theme="1"/>
        <rFont val="宋体"/>
        <family val="3"/>
        <charset val="134"/>
      </rPr>
      <t>人以内且无外地代表的会议</t>
    </r>
    <r>
      <rPr>
        <sz val="12"/>
        <color theme="1"/>
        <rFont val="Arial"/>
        <family val="2"/>
      </rPr>
      <t>,</t>
    </r>
    <r>
      <rPr>
        <sz val="12"/>
        <color theme="1"/>
        <rFont val="宋体"/>
        <family val="3"/>
        <charset val="134"/>
      </rPr>
      <t>原则上在单位内部会议室召开</t>
    </r>
    <r>
      <rPr>
        <sz val="12"/>
        <color theme="1"/>
        <rFont val="Arial"/>
        <family val="2"/>
      </rPr>
      <t>,</t>
    </r>
    <r>
      <rPr>
        <sz val="12"/>
        <color theme="1"/>
        <rFont val="宋体"/>
        <family val="3"/>
        <charset val="134"/>
      </rPr>
      <t>不安排住宿。</t>
    </r>
    <phoneticPr fontId="1" type="noConversion"/>
  </si>
  <si>
    <t>参会人员以在京单位为主的会议不得到京外召开。各单位不得到党中央、国务院明令禁止的风景名胜区召开会议。</t>
    <phoneticPr fontId="1" type="noConversion"/>
  </si>
  <si>
    <t>会议分类：一类会议（党中央、国务院召开）、二类会议（部委召开）、三类会议（司局级参会）、四类会议（业务类会议）。</t>
    <phoneticPr fontId="1" type="noConversion"/>
  </si>
  <si>
    <t>1.交通费是指会议代表接送站和会议组织的考察、调研的交通费，会议代表参加会议发生的城市间交通费,按照差旅费管理办法的规定回单位报销</t>
    <phoneticPr fontId="1" type="noConversion"/>
  </si>
  <si>
    <t>2.会议费报销时应当提供会议审批文件、会议通知及实际参会人员签到表、定点饭店等会议服务单位提供的费用原始明细单据、电子结算单等凭证。</t>
    <phoneticPr fontId="1" type="noConversion"/>
  </si>
  <si>
    <r>
      <rPr>
        <sz val="9"/>
        <color theme="1"/>
        <rFont val="宋体"/>
        <family val="2"/>
        <scheme val="minor"/>
      </rPr>
      <t>3.</t>
    </r>
    <r>
      <rPr>
        <sz val="9"/>
        <color theme="1"/>
        <rFont val="宋体"/>
        <family val="2"/>
        <charset val="134"/>
        <scheme val="minor"/>
      </rPr>
      <t>会议费应该以银行转账或公务卡方式结算</t>
    </r>
    <r>
      <rPr>
        <sz val="12"/>
        <color theme="1"/>
        <rFont val="Arial"/>
        <family val="2"/>
      </rPr>
      <t>,</t>
    </r>
    <r>
      <rPr>
        <sz val="12"/>
        <color theme="1"/>
        <rFont val="宋体"/>
        <family val="3"/>
        <charset val="134"/>
        <scheme val="minor"/>
      </rPr>
      <t>禁止以现金方式结算。</t>
    </r>
    <phoneticPr fontId="1" type="noConversion"/>
  </si>
  <si>
    <r>
      <rPr>
        <sz val="9"/>
        <color theme="1"/>
        <rFont val="宋体"/>
        <family val="2"/>
        <scheme val="minor"/>
      </rPr>
      <t>4.</t>
    </r>
    <r>
      <rPr>
        <sz val="9"/>
        <color theme="1"/>
        <rFont val="宋体"/>
        <family val="2"/>
        <charset val="134"/>
        <scheme val="minor"/>
      </rPr>
      <t>严禁各单位借会议名义组织会餐或安排宴请</t>
    </r>
    <r>
      <rPr>
        <sz val="12"/>
        <color theme="1"/>
        <rFont val="Arial"/>
        <family val="2"/>
      </rPr>
      <t>;</t>
    </r>
    <r>
      <rPr>
        <sz val="12"/>
        <color theme="1"/>
        <rFont val="宋体"/>
        <family val="3"/>
        <charset val="134"/>
      </rPr>
      <t>严禁套取会议费设立</t>
    </r>
    <r>
      <rPr>
        <sz val="12"/>
        <color theme="1"/>
        <rFont val="Arial"/>
        <family val="2"/>
      </rPr>
      <t>“</t>
    </r>
    <r>
      <rPr>
        <sz val="12"/>
        <color theme="1"/>
        <rFont val="宋体"/>
        <family val="3"/>
        <charset val="134"/>
      </rPr>
      <t>小金库</t>
    </r>
    <r>
      <rPr>
        <sz val="12"/>
        <color theme="1"/>
        <rFont val="Arial"/>
        <family val="2"/>
      </rPr>
      <t>”;</t>
    </r>
    <r>
      <rPr>
        <sz val="12"/>
        <color theme="1"/>
        <rFont val="宋体"/>
        <family val="3"/>
        <charset val="134"/>
      </rPr>
      <t>严禁在会议费中列支公务接待费。</t>
    </r>
    <phoneticPr fontId="1" type="noConversion"/>
  </si>
  <si>
    <r>
      <rPr>
        <sz val="10"/>
        <color theme="1"/>
        <rFont val="Arial"/>
        <family val="2"/>
      </rPr>
      <t>5.</t>
    </r>
    <r>
      <rPr>
        <sz val="10"/>
        <color theme="1"/>
        <rFont val="宋体"/>
        <family val="3"/>
        <charset val="134"/>
      </rPr>
      <t>各单位应严格执行会议用房标准</t>
    </r>
    <r>
      <rPr>
        <sz val="10"/>
        <color theme="1"/>
        <rFont val="Arial"/>
        <family val="2"/>
      </rPr>
      <t>,</t>
    </r>
    <r>
      <rPr>
        <sz val="10"/>
        <color theme="1"/>
        <rFont val="宋体"/>
        <family val="3"/>
        <charset val="134"/>
      </rPr>
      <t>不得安排高档套房</t>
    </r>
    <r>
      <rPr>
        <sz val="10"/>
        <color theme="1"/>
        <rFont val="Arial"/>
        <family val="2"/>
      </rPr>
      <t xml:space="preserve">;
</t>
    </r>
    <r>
      <rPr>
        <sz val="10"/>
        <color theme="1"/>
        <rFont val="宋体"/>
        <family val="3"/>
        <charset val="134"/>
      </rPr>
      <t>会议用餐严格控制菜品种类、数量和份量</t>
    </r>
    <r>
      <rPr>
        <sz val="10"/>
        <color theme="1"/>
        <rFont val="Arial"/>
        <family val="2"/>
      </rPr>
      <t>,</t>
    </r>
    <r>
      <rPr>
        <sz val="10"/>
        <color theme="1"/>
        <rFont val="宋体"/>
        <family val="3"/>
        <charset val="134"/>
      </rPr>
      <t>安排自助餐</t>
    </r>
    <r>
      <rPr>
        <sz val="10"/>
        <color theme="1"/>
        <rFont val="Arial"/>
        <family val="2"/>
      </rPr>
      <t>,</t>
    </r>
    <r>
      <rPr>
        <sz val="10"/>
        <color theme="1"/>
        <rFont val="宋体"/>
        <family val="3"/>
        <charset val="134"/>
      </rPr>
      <t>严禁提供高档菜肴</t>
    </r>
    <r>
      <rPr>
        <sz val="10"/>
        <color theme="1"/>
        <rFont val="Arial"/>
        <family val="2"/>
      </rPr>
      <t>,</t>
    </r>
    <r>
      <rPr>
        <sz val="10"/>
        <color theme="1"/>
        <rFont val="宋体"/>
        <family val="3"/>
        <charset val="134"/>
      </rPr>
      <t>不安排宴请</t>
    </r>
    <r>
      <rPr>
        <sz val="10"/>
        <color theme="1"/>
        <rFont val="Arial"/>
        <family val="2"/>
      </rPr>
      <t>,</t>
    </r>
    <r>
      <rPr>
        <sz val="10"/>
        <color theme="1"/>
        <rFont val="宋体"/>
        <family val="3"/>
        <charset val="134"/>
      </rPr>
      <t>不上烟酒</t>
    </r>
    <r>
      <rPr>
        <sz val="10"/>
        <color theme="1"/>
        <rFont val="Arial"/>
        <family val="2"/>
      </rPr>
      <t xml:space="preserve">;
</t>
    </r>
    <r>
      <rPr>
        <sz val="10"/>
        <color theme="1"/>
        <rFont val="宋体"/>
        <family val="3"/>
        <charset val="134"/>
      </rPr>
      <t>会议会场一律不摆花草</t>
    </r>
    <r>
      <rPr>
        <sz val="10"/>
        <color theme="1"/>
        <rFont val="Arial"/>
        <family val="2"/>
      </rPr>
      <t>,</t>
    </r>
    <r>
      <rPr>
        <sz val="10"/>
        <color theme="1"/>
        <rFont val="宋体"/>
        <family val="3"/>
        <charset val="134"/>
      </rPr>
      <t>不制作背景板</t>
    </r>
    <r>
      <rPr>
        <sz val="10"/>
        <color theme="1"/>
        <rFont val="Arial"/>
        <family val="2"/>
      </rPr>
      <t>,</t>
    </r>
    <r>
      <rPr>
        <sz val="10"/>
        <color theme="1"/>
        <rFont val="宋体"/>
        <family val="3"/>
        <charset val="134"/>
      </rPr>
      <t>不提供水果。</t>
    </r>
    <phoneticPr fontId="1" type="noConversion"/>
  </si>
  <si>
    <r>
      <rPr>
        <sz val="10"/>
        <color theme="1"/>
        <rFont val="Arial"/>
        <family val="2"/>
      </rPr>
      <t>6.</t>
    </r>
    <r>
      <rPr>
        <sz val="10"/>
        <color theme="1"/>
        <rFont val="宋体"/>
        <family val="3"/>
        <charset val="134"/>
      </rPr>
      <t>不得使用会议费购置电脑、复印机、打印机、传真机等固定资产以及开支与本次会议无关的其他费用</t>
    </r>
    <r>
      <rPr>
        <sz val="10"/>
        <color theme="1"/>
        <rFont val="Arial"/>
        <family val="2"/>
      </rPr>
      <t xml:space="preserve">;
</t>
    </r>
    <r>
      <rPr>
        <sz val="10"/>
        <color theme="1"/>
        <rFont val="宋体"/>
        <family val="3"/>
        <charset val="134"/>
      </rPr>
      <t>不得组织会议代表旅游和与会议无关的参观</t>
    </r>
    <r>
      <rPr>
        <sz val="10"/>
        <color theme="1"/>
        <rFont val="Arial"/>
        <family val="2"/>
      </rPr>
      <t xml:space="preserve">;
</t>
    </r>
    <r>
      <rPr>
        <sz val="10"/>
        <color theme="1"/>
        <rFont val="宋体"/>
        <family val="3"/>
        <charset val="134"/>
      </rPr>
      <t>严禁组织高消费娱乐、健身活动</t>
    </r>
    <r>
      <rPr>
        <sz val="10"/>
        <color theme="1"/>
        <rFont val="Arial"/>
        <family val="2"/>
      </rPr>
      <t xml:space="preserve">;
</t>
    </r>
    <r>
      <rPr>
        <sz val="10"/>
        <color theme="1"/>
        <rFont val="宋体"/>
        <family val="3"/>
        <charset val="134"/>
      </rPr>
      <t>严禁以任何名义发放纪念品</t>
    </r>
    <r>
      <rPr>
        <sz val="10"/>
        <color theme="1"/>
        <rFont val="Arial"/>
        <family val="2"/>
      </rPr>
      <t xml:space="preserve">;
</t>
    </r>
    <r>
      <rPr>
        <sz val="10"/>
        <color theme="1"/>
        <rFont val="宋体"/>
        <family val="3"/>
        <charset val="134"/>
      </rPr>
      <t>不得额外配发洗漱用品。</t>
    </r>
    <phoneticPr fontId="1" type="noConversion"/>
  </si>
  <si>
    <t>该预算表的编制是依据财政部制定的《中央和国家机关会议费管理办法》（财行【2013】286号）的相关规定。</t>
    <phoneticPr fontId="1" type="noConversion"/>
  </si>
  <si>
    <t>如果还有疑问请打电话：58808115</t>
  </si>
  <si>
    <t>出差地点：</t>
    <phoneticPr fontId="16" type="noConversion"/>
  </si>
  <si>
    <t>2.1</t>
    <phoneticPr fontId="16" type="noConversion"/>
  </si>
  <si>
    <t>4</t>
    <phoneticPr fontId="16" type="noConversion"/>
  </si>
  <si>
    <t>5</t>
    <phoneticPr fontId="16" type="noConversion"/>
  </si>
  <si>
    <t>财经处</t>
    <phoneticPr fontId="16" type="noConversion"/>
  </si>
  <si>
    <t>省份</t>
  </si>
  <si>
    <t>住宿费标准</t>
  </si>
  <si>
    <t>伙食补助费标准</t>
  </si>
  <si>
    <t>部级（普通套间）</t>
  </si>
  <si>
    <t>司局级（单间或标准间）</t>
  </si>
  <si>
    <t>其他人员（单间或标准间）</t>
  </si>
  <si>
    <t>北京</t>
  </si>
  <si>
    <t>天津</t>
  </si>
  <si>
    <t>河北</t>
  </si>
  <si>
    <t>山西</t>
  </si>
  <si>
    <t>内蒙古</t>
  </si>
  <si>
    <t>辽宁</t>
  </si>
  <si>
    <t>大连</t>
  </si>
  <si>
    <t>吉林</t>
  </si>
  <si>
    <t>黑龙江</t>
  </si>
  <si>
    <t>上海</t>
  </si>
  <si>
    <t>江苏</t>
  </si>
  <si>
    <t>浙江</t>
  </si>
  <si>
    <t>宁波</t>
  </si>
  <si>
    <t>安徽</t>
  </si>
  <si>
    <t>福建</t>
  </si>
  <si>
    <t>厦门</t>
  </si>
  <si>
    <t>江西</t>
  </si>
  <si>
    <t>山东</t>
  </si>
  <si>
    <t>青岛</t>
  </si>
  <si>
    <t>河南</t>
  </si>
  <si>
    <t>湖北</t>
  </si>
  <si>
    <t>湖南</t>
  </si>
  <si>
    <t>广东</t>
  </si>
  <si>
    <t>深圳</t>
  </si>
  <si>
    <t>广西</t>
  </si>
  <si>
    <t>海南</t>
  </si>
  <si>
    <t>重庆</t>
  </si>
  <si>
    <t>四川</t>
  </si>
  <si>
    <t>贵州</t>
  </si>
  <si>
    <t>云南</t>
  </si>
  <si>
    <t>西藏</t>
  </si>
  <si>
    <t>陕西</t>
  </si>
  <si>
    <t>甘肃</t>
  </si>
  <si>
    <t>青海</t>
  </si>
  <si>
    <t>宁夏</t>
  </si>
  <si>
    <t>新疆</t>
  </si>
  <si>
    <t>中央单位应当建立健全公务出差审批制度。差旅费借款时必须提供领导审批的差旅费报销单复印件作为借款依据。</t>
    <phoneticPr fontId="16" type="noConversion"/>
  </si>
  <si>
    <t>交通工具</t>
  </si>
  <si>
    <t>级　别</t>
  </si>
  <si>
    <t>火车（含高铁、动车、全列软席列车）</t>
  </si>
  <si>
    <t>轮船（不包括旅游船）</t>
  </si>
  <si>
    <t>飞机</t>
  </si>
  <si>
    <t>其他交通工具（不包括出租小汽车）</t>
  </si>
  <si>
    <t>部级及相当职务人员</t>
  </si>
  <si>
    <r>
      <t>火车软席（软座、软卧），高铁</t>
    </r>
    <r>
      <rPr>
        <sz val="9"/>
        <color theme="1"/>
        <rFont val="Arial"/>
        <family val="2"/>
      </rPr>
      <t>/</t>
    </r>
    <r>
      <rPr>
        <sz val="9"/>
        <color theme="1"/>
        <rFont val="宋体"/>
        <family val="3"/>
        <charset val="134"/>
      </rPr>
      <t>动车商务座，全列软席列车一等软座</t>
    </r>
  </si>
  <si>
    <t>一等舱</t>
  </si>
  <si>
    <t>凭据报销</t>
  </si>
  <si>
    <t>司局级及相当职务人员</t>
  </si>
  <si>
    <r>
      <t>火车软席（软座、软卧），高铁</t>
    </r>
    <r>
      <rPr>
        <sz val="9"/>
        <color theme="1"/>
        <rFont val="Arial"/>
        <family val="2"/>
      </rPr>
      <t>/</t>
    </r>
    <r>
      <rPr>
        <sz val="9"/>
        <color theme="1"/>
        <rFont val="宋体"/>
        <family val="3"/>
        <charset val="134"/>
      </rPr>
      <t>动车一等座，全列软席列车一等软座</t>
    </r>
  </si>
  <si>
    <t>二等舱</t>
  </si>
  <si>
    <t>经济舱</t>
  </si>
  <si>
    <t>其余人员</t>
  </si>
  <si>
    <r>
      <t>火车硬席（硬座、硬卧），高铁</t>
    </r>
    <r>
      <rPr>
        <sz val="9"/>
        <color theme="1"/>
        <rFont val="Arial"/>
        <family val="2"/>
      </rPr>
      <t>/</t>
    </r>
    <r>
      <rPr>
        <sz val="9"/>
        <color theme="1"/>
        <rFont val="宋体"/>
        <family val="3"/>
        <charset val="134"/>
      </rPr>
      <t>动车二等座、全列软席列车二等软座</t>
    </r>
  </si>
  <si>
    <t>三等舱</t>
  </si>
  <si>
    <t>院士和相当于院士的人员</t>
  </si>
  <si>
    <t>三、四级管理人员</t>
    <phoneticPr fontId="16" type="noConversion"/>
  </si>
  <si>
    <t>随行一人可乘坐同等级交通工具</t>
    <phoneticPr fontId="16" type="noConversion"/>
  </si>
  <si>
    <t>对既在管理岗位、又有专业技术职称的人员，可以按照“就高”原则报销</t>
    <phoneticPr fontId="16" type="noConversion"/>
  </si>
  <si>
    <t>教授等正高级职称人员及岗位工资在五级（含五级）以上其他具有高级职称的专业技术人员</t>
    <phoneticPr fontId="16" type="noConversion"/>
  </si>
  <si>
    <t>出差人员应当按规定等级乘坐交通工具，应当选乘经济便捷的交通工具，每人次可以购买交通意外保险一份。对于乘坐夕发朝至的全列软席火车，乘坐普通软席时，不受出差人员级别限制。</t>
    <phoneticPr fontId="16" type="noConversion"/>
  </si>
  <si>
    <t>二级及以上管理人员</t>
    <phoneticPr fontId="16" type="noConversion"/>
  </si>
  <si>
    <t>邀请专家开会或者参加调研,按规定报销受邀人员城市间交通费、住宿费、咨询费或劳务费，但不得同时发放伙食补助费及市内交通费。</t>
    <phoneticPr fontId="16" type="noConversion"/>
  </si>
  <si>
    <t>往返驻地和机场的交通费在按规定发放的市内交通费内统筹解决，不再另外报销。</t>
  </si>
  <si>
    <t>2.4</t>
    <phoneticPr fontId="16" type="noConversion"/>
  </si>
  <si>
    <t>3.1</t>
    <phoneticPr fontId="16" type="noConversion"/>
  </si>
  <si>
    <t>3.2</t>
    <phoneticPr fontId="16" type="noConversion"/>
  </si>
  <si>
    <t>1.1</t>
    <phoneticPr fontId="16" type="noConversion"/>
  </si>
  <si>
    <t>1.2</t>
    <phoneticPr fontId="16" type="noConversion"/>
  </si>
  <si>
    <t>2.2</t>
    <phoneticPr fontId="16" type="noConversion"/>
  </si>
  <si>
    <t>2.3</t>
    <phoneticPr fontId="16" type="noConversion"/>
  </si>
  <si>
    <r>
      <t>市内交通费按出差自然</t>
    </r>
    <r>
      <rPr>
        <sz val="12"/>
        <color theme="1"/>
        <rFont val="宋体"/>
        <family val="3"/>
        <charset val="134"/>
        <scheme val="minor"/>
      </rPr>
      <t>(日历)天数计算，每人每天80元包干使用。</t>
    </r>
  </si>
  <si>
    <t>工作人员出差期间回家省亲办事的，城市间交通费按不高于从出差目的地返回单位按规定乘坐相应交通工具的票价予以报销，超出部分由个人自理；伙食补助费和市内交通费按扣除回家省亲的天数和规定标准予以报销</t>
    <phoneticPr fontId="16" type="noConversion"/>
  </si>
  <si>
    <t>备注</t>
    <phoneticPr fontId="16" type="noConversion"/>
  </si>
  <si>
    <t>对于参加会议和培训，举办方承担伙食费用的，发放在途期间的伙食补助费；举办方不承担伙食费用的，凭有效证明，按照出差自然天数发放伙食补助费。凭会议、培训通知和确定的收费标准据实报销会议费、培训费。</t>
    <phoneticPr fontId="16" type="noConversion"/>
  </si>
  <si>
    <t>6</t>
    <phoneticPr fontId="16" type="noConversion"/>
  </si>
  <si>
    <r>
      <t>实际发生住宿而无住宿费发票的，不得报销住宿费以及城市间交通费、伙食补助费和市内交通费。以下情况除外：（一）受邀参加学术会议、研讨会、评审会、座谈会等，</t>
    </r>
    <r>
      <rPr>
        <u/>
        <sz val="11"/>
        <color indexed="8"/>
        <rFont val="华文楷体"/>
        <family val="3"/>
        <charset val="134"/>
      </rPr>
      <t>凭邀请方负担住宿费的有效证明</t>
    </r>
    <r>
      <rPr>
        <sz val="11"/>
        <color indexed="8"/>
        <rFont val="华文楷体"/>
        <family val="3"/>
        <charset val="134"/>
      </rPr>
      <t>，据实报销城市间交通费，按规定标准发放伙食补助费和市内交通费。（二）高校与其他单位开展教学科研合作，对方单位提供住宿的，</t>
    </r>
    <r>
      <rPr>
        <u/>
        <sz val="11"/>
        <color indexed="8"/>
        <rFont val="华文楷体"/>
        <family val="3"/>
        <charset val="134"/>
      </rPr>
      <t>凭合作方提供的有效证明</t>
    </r>
    <r>
      <rPr>
        <sz val="11"/>
        <color indexed="8"/>
        <rFont val="华文楷体"/>
        <family val="3"/>
        <charset val="134"/>
      </rPr>
      <t>，据实报销城市间交通费，按规定标准发放伙食补助费和市内交通费。（三）高校师生开展野外调研、社会调查、考古挖掘、环境监测、气象观测、地质调查、工地勘察、学生实习、海洋科学考察等工作，住在帐篷、农户、船舶、厂矿、科研基地、考察站、监测站、农场、林场、学生宿舍和教室等不收取住宿费或不能取得住宿费发票的，</t>
    </r>
    <r>
      <rPr>
        <u/>
        <sz val="11"/>
        <color indexed="8"/>
        <rFont val="华文楷体"/>
        <family val="3"/>
        <charset val="134"/>
      </rPr>
      <t>由师生提供住宿情况说明并依据有关凭据，</t>
    </r>
    <r>
      <rPr>
        <sz val="11"/>
        <color indexed="8"/>
        <rFont val="华文楷体"/>
        <family val="3"/>
        <charset val="134"/>
      </rPr>
      <t>据实报销城市间交通费，按规定标准发放伙食补助费和市内交通费。</t>
    </r>
    <phoneticPr fontId="16" type="noConversion"/>
  </si>
  <si>
    <t>人</t>
    <phoneticPr fontId="1" type="noConversion"/>
  </si>
  <si>
    <t>金额</t>
    <phoneticPr fontId="1" type="noConversion"/>
  </si>
  <si>
    <t>合计</t>
    <phoneticPr fontId="1" type="noConversion"/>
  </si>
  <si>
    <t>支出项目</t>
    <phoneticPr fontId="1" type="noConversion"/>
  </si>
  <si>
    <t>伙食费</t>
    <phoneticPr fontId="1" type="noConversion"/>
  </si>
  <si>
    <t>负责人签字：</t>
    <phoneticPr fontId="1" type="noConversion"/>
  </si>
  <si>
    <t>年     月    日             （单位盖章）</t>
    <phoneticPr fontId="1" type="noConversion"/>
  </si>
  <si>
    <t>支出特殊规定：</t>
    <phoneticPr fontId="1" type="noConversion"/>
  </si>
  <si>
    <r>
      <rPr>
        <u/>
        <sz val="16"/>
        <color theme="1"/>
        <rFont val="宋体"/>
        <family val="3"/>
        <charset val="134"/>
        <scheme val="minor"/>
      </rPr>
      <t xml:space="preserve">                   </t>
    </r>
    <r>
      <rPr>
        <sz val="16"/>
        <color theme="1"/>
        <rFont val="宋体"/>
        <family val="3"/>
        <charset val="134"/>
        <scheme val="minor"/>
      </rPr>
      <t>国内培训预算表</t>
    </r>
    <phoneticPr fontId="1" type="noConversion"/>
  </si>
  <si>
    <t>该预算表的编制是依据财政部制定的《中央和国家机关培训费管理办法》（财行【2013】523号）的相关规定。</t>
    <phoneticPr fontId="1" type="noConversion"/>
  </si>
  <si>
    <t>培训学员人数：</t>
    <phoneticPr fontId="1" type="noConversion"/>
  </si>
  <si>
    <t>培训场地费</t>
    <phoneticPr fontId="1" type="noConversion"/>
  </si>
  <si>
    <t>讲课费</t>
    <phoneticPr fontId="1" type="noConversion"/>
  </si>
  <si>
    <t>培训资料费</t>
    <phoneticPr fontId="1" type="noConversion"/>
  </si>
  <si>
    <t>交通费</t>
    <phoneticPr fontId="1" type="noConversion"/>
  </si>
  <si>
    <t>其他费用</t>
    <phoneticPr fontId="1" type="noConversion"/>
  </si>
  <si>
    <t>培训费实行综合定额标准，分项核定、总额控制</t>
    <phoneticPr fontId="1" type="noConversion"/>
  </si>
  <si>
    <t>综合定额标准180元/人.天</t>
    <phoneticPr fontId="1" type="noConversion"/>
  </si>
  <si>
    <t>综合定额标准110元/人.天</t>
    <phoneticPr fontId="1" type="noConversion"/>
  </si>
  <si>
    <t>综合定额标准100元/人.天</t>
    <phoneticPr fontId="1" type="noConversion"/>
  </si>
  <si>
    <t>综合定额标准60元/人.天</t>
    <phoneticPr fontId="1" type="noConversion"/>
  </si>
  <si>
    <t xml:space="preserve">(一)副高级技术职称专业人员每半天最高不超过1000元；
(二)正高级技术职称专业人员每半天最高不超过2000元；
(三)院士、全国知名专家每半天一般不超过3000元。
其他人员讲课参照上述标准执行。
</t>
    <phoneticPr fontId="1" type="noConversion"/>
  </si>
  <si>
    <t>综合定额标准（合计450元/人.天）是培训费开支的上限，各项费用之间可以调剂使用。各单位应在综合定额标准以内结算报销。</t>
    <phoneticPr fontId="1" type="noConversion"/>
  </si>
  <si>
    <t xml:space="preserve">    本办法所称培训，是指中央和国家机关及其所属机构……，使用财政资金在境内举办的三个月以内的岗位培训、任职培训、专门业务培训、初任培训等。</t>
    <phoneticPr fontId="1" type="noConversion"/>
  </si>
  <si>
    <t>1.组织培训的工作人员控制在参训人员数量的5%以内，最多不超过10人。</t>
    <phoneticPr fontId="1" type="noConversion"/>
  </si>
  <si>
    <t xml:space="preserve">2.严禁借培训名义安排公款旅游；
  严禁借培训名义组织会餐或安排宴请；
  严禁组织高消费娱乐、健身活动；
  严禁使用培训费购置电脑、复印机、打印机、传真机等固定资产以及开支与培训无关的其他费用；
  严禁在培训费中列支公务接待费、会议费；
  严禁套取培训费设立“小金库”。
  培训住宿不得安排高档套房，不得额外配发洗漱用品；
  培训用餐不得上高档菜肴，不得提供烟酒；
  7日以内的培训不得组织调研、考察、参观。
</t>
    <phoneticPr fontId="1" type="noConversion"/>
  </si>
  <si>
    <t>3.讲课费、小额零星开支以外的培训费用，应当按照国库集中支付和公务卡管理的有关制度执行，采用银行转账或公务卡方式结算，不得以现金方式支付。</t>
    <phoneticPr fontId="1" type="noConversion"/>
  </si>
  <si>
    <t>4.报销培训费，应当提供培训通知、实际参训人员签到表、讲课费签收单以及培训机构出具的原始明细单据、电子结算单等凭证。</t>
    <phoneticPr fontId="1" type="noConversion"/>
  </si>
  <si>
    <t xml:space="preserve"> </t>
    <phoneticPr fontId="1" type="noConversion"/>
  </si>
  <si>
    <t>头等舱</t>
    <phoneticPr fontId="16" type="noConversion"/>
  </si>
  <si>
    <t>部级外宾可以安排五星级宾馆，一般外宾安排不超过四星级宾馆。</t>
    <phoneticPr fontId="1" type="noConversion"/>
  </si>
  <si>
    <t>中央和国家机关国内差旅住宿费标准调整表</t>
    <phoneticPr fontId="31" type="noConversion"/>
  </si>
  <si>
    <t>单位:元/人.天</t>
    <phoneticPr fontId="31" type="noConversion"/>
  </si>
  <si>
    <t>地区
(城市)</t>
    <phoneticPr fontId="31" type="noConversion"/>
  </si>
  <si>
    <t>住宿费标准</t>
    <phoneticPr fontId="31" type="noConversion"/>
  </si>
  <si>
    <t>淡旺季浮动标准建议</t>
    <phoneticPr fontId="31" type="noConversion"/>
  </si>
  <si>
    <t>旺季期间</t>
    <phoneticPr fontId="31" type="noConversion"/>
  </si>
  <si>
    <t>旺季上浮价</t>
    <phoneticPr fontId="31" type="noConversion"/>
  </si>
  <si>
    <t>上浮比例</t>
    <phoneticPr fontId="31" type="noConversion"/>
  </si>
  <si>
    <t>部级</t>
    <phoneticPr fontId="31" type="noConversion"/>
  </si>
  <si>
    <t>司局级</t>
    <phoneticPr fontId="31" type="noConversion"/>
  </si>
  <si>
    <t>其他人员</t>
    <phoneticPr fontId="31" type="noConversion"/>
  </si>
  <si>
    <t>北京市</t>
    <phoneticPr fontId="31" type="noConversion"/>
  </si>
  <si>
    <t>天津市</t>
    <phoneticPr fontId="31" type="noConversion"/>
  </si>
  <si>
    <t>河北省（石家庄）</t>
    <phoneticPr fontId="31" type="noConversion"/>
  </si>
  <si>
    <t>山西省（太原）</t>
    <phoneticPr fontId="31" type="noConversion"/>
  </si>
  <si>
    <t>内蒙古（呼和浩特）</t>
    <phoneticPr fontId="31" type="noConversion"/>
  </si>
  <si>
    <t>辽宁省（沈阳）</t>
    <phoneticPr fontId="31" type="noConversion"/>
  </si>
  <si>
    <t>大连市</t>
    <phoneticPr fontId="31" type="noConversion"/>
  </si>
  <si>
    <t>7-9月</t>
  </si>
  <si>
    <t>吉林省（长春）</t>
  </si>
  <si>
    <t>黑龙江省（哈尔滨）</t>
    <phoneticPr fontId="31" type="noConversion"/>
  </si>
  <si>
    <t>上海市</t>
    <phoneticPr fontId="31" type="noConversion"/>
  </si>
  <si>
    <t>江苏省（南京）</t>
  </si>
  <si>
    <t>浙江省（杭州）</t>
  </si>
  <si>
    <t>宁波市</t>
    <phoneticPr fontId="31" type="noConversion"/>
  </si>
  <si>
    <t>安徽省（合肥）</t>
  </si>
  <si>
    <t>福建省（福州）</t>
  </si>
  <si>
    <t>厦门市</t>
    <phoneticPr fontId="31" type="noConversion"/>
  </si>
  <si>
    <t>江西省（南昌）</t>
  </si>
  <si>
    <t>山东省（济南）</t>
  </si>
  <si>
    <t>青岛市</t>
    <phoneticPr fontId="31" type="noConversion"/>
  </si>
  <si>
    <t>河南省（郑州）</t>
  </si>
  <si>
    <t>湖北省（武汉）</t>
  </si>
  <si>
    <t>湖南省（长沙）</t>
  </si>
  <si>
    <t>广东省（广州）</t>
  </si>
  <si>
    <t>深圳市</t>
    <phoneticPr fontId="31" type="noConversion"/>
  </si>
  <si>
    <t>广　西（南宁）</t>
  </si>
  <si>
    <t>海南省(海口）</t>
  </si>
  <si>
    <t>11-2月</t>
    <phoneticPr fontId="31" type="noConversion"/>
  </si>
  <si>
    <t>重庆市</t>
    <phoneticPr fontId="31" type="noConversion"/>
  </si>
  <si>
    <t>四川省（成都）</t>
  </si>
  <si>
    <t>贵州省（贵阳）</t>
  </si>
  <si>
    <t>云南省（昆明）</t>
  </si>
  <si>
    <t>西　藏（拉萨）</t>
  </si>
  <si>
    <t>6-9月</t>
    <phoneticPr fontId="31" type="noConversion"/>
  </si>
  <si>
    <t>陕西省（西安）</t>
  </si>
  <si>
    <t>甘肃省（兰州）</t>
  </si>
  <si>
    <t>青海省（西宁）</t>
  </si>
  <si>
    <t>宁　夏（银川）</t>
  </si>
  <si>
    <t>新　疆（乌鲁木齐）</t>
    <phoneticPr fontId="31" type="noConversion"/>
  </si>
  <si>
    <t>国内差旅费报销主要的管理规定包括：《中央和国家机关差旅费管理办法》（财行【2013】531号）、《教育部直属高校单位差费管理实施细则》（教财厅【2014】26号）、《中央和国家机关差旅费管理办法有关问题的解答》（财办行【2014】90号）、《关于调整中央和国家机关差旅住宿费标准等有关问题的通知》（财行【2015】497号）和学校对差旅管理的具体规定。</t>
    <phoneticPr fontId="16" type="noConversion"/>
  </si>
  <si>
    <t>出差购买机票，执行财政部、中国民用航空局印发的《关于加强公务机票购买管理有关事项的通知》（财库〔2014〕33号）的规定。住宿费、机票支出等按规定用公务卡或支票结算。</t>
    <phoneticPr fontId="16" type="noConversion"/>
  </si>
  <si>
    <t>财政部序号</t>
    <phoneticPr fontId="31" type="noConversion"/>
  </si>
  <si>
    <t>序号</t>
    <phoneticPr fontId="1" type="noConversion"/>
  </si>
  <si>
    <t>对于在偏远、边境地区开展考察、调研和测试监测工作，受地理环境和当地条件限制，必须要自驾车或者租车前往的，各单位应制定审批和报销制度，报销的汽油费和过桥过路费原则上控制在城市间交通费最低标准内，不再报销市内交通费。对于由于自驾车或者租车所引起的安全等问题，由各单位和出差人员承担。</t>
    <phoneticPr fontId="16" type="noConversion"/>
  </si>
  <si>
    <t>北京</t>
    <phoneticPr fontId="16" type="noConversion"/>
  </si>
  <si>
    <t>出差人员原则上乘坐全列软席列车软座，但在晚8时至次日晨7时期间乘车时间6小时以上的，或连续乘车超过12小时的，经单位领导批准，可以乘坐软卧，按照软卧车票报销。
订票费、经批准发生的签转或退票费、交通意外保险费凭据报销</t>
    <phoneticPr fontId="16" type="noConversion"/>
  </si>
  <si>
    <t>住宿费标准
（2016年1月1日开始执行）</t>
    <phoneticPr fontId="31" type="noConversion"/>
  </si>
</sst>
</file>

<file path=xl/styles.xml><?xml version="1.0" encoding="utf-8"?>
<styleSheet xmlns="http://schemas.openxmlformats.org/spreadsheetml/2006/main">
  <numFmts count="1">
    <numFmt numFmtId="176" formatCode="0_ "/>
  </numFmts>
  <fonts count="36">
    <font>
      <sz val="11"/>
      <color theme="1"/>
      <name val="宋体"/>
      <family val="2"/>
      <charset val="134"/>
      <scheme val="minor"/>
    </font>
    <font>
      <sz val="9"/>
      <name val="宋体"/>
      <family val="2"/>
      <charset val="134"/>
      <scheme val="minor"/>
    </font>
    <font>
      <sz val="12"/>
      <color theme="1"/>
      <name val="宋体"/>
      <family val="3"/>
      <charset val="134"/>
      <scheme val="minor"/>
    </font>
    <font>
      <sz val="16"/>
      <color theme="1"/>
      <name val="宋体"/>
      <family val="3"/>
      <charset val="134"/>
      <scheme val="minor"/>
    </font>
    <font>
      <u/>
      <sz val="16"/>
      <color theme="1"/>
      <name val="宋体"/>
      <family val="3"/>
      <charset val="134"/>
      <scheme val="minor"/>
    </font>
    <font>
      <sz val="9"/>
      <color theme="1"/>
      <name val="宋体"/>
      <family val="2"/>
      <charset val="134"/>
      <scheme val="minor"/>
    </font>
    <font>
      <sz val="9"/>
      <color theme="1"/>
      <name val="宋体"/>
      <family val="3"/>
      <charset val="134"/>
      <scheme val="minor"/>
    </font>
    <font>
      <sz val="10"/>
      <color theme="1"/>
      <name val="宋体"/>
      <family val="2"/>
      <charset val="134"/>
      <scheme val="minor"/>
    </font>
    <font>
      <sz val="10"/>
      <color theme="1"/>
      <name val="宋体"/>
      <family val="3"/>
      <charset val="134"/>
      <scheme val="minor"/>
    </font>
    <font>
      <sz val="16"/>
      <color theme="1"/>
      <name val="黑体"/>
      <family val="3"/>
      <charset val="134"/>
    </font>
    <font>
      <sz val="12"/>
      <color theme="1"/>
      <name val="宋体"/>
      <family val="3"/>
      <charset val="134"/>
    </font>
    <font>
      <sz val="12"/>
      <color theme="1"/>
      <name val="Arial"/>
      <family val="2"/>
    </font>
    <font>
      <sz val="9"/>
      <color theme="1"/>
      <name val="宋体"/>
      <family val="3"/>
      <charset val="134"/>
    </font>
    <font>
      <sz val="10"/>
      <color theme="1"/>
      <name val="宋体"/>
      <family val="3"/>
      <charset val="134"/>
    </font>
    <font>
      <sz val="10"/>
      <color theme="1"/>
      <name val="Arial"/>
      <family val="2"/>
    </font>
    <font>
      <sz val="9"/>
      <color theme="1"/>
      <name val="宋体"/>
      <family val="2"/>
      <scheme val="minor"/>
    </font>
    <font>
      <sz val="9"/>
      <name val="宋体"/>
      <family val="3"/>
      <charset val="134"/>
    </font>
    <font>
      <sz val="11"/>
      <color indexed="8"/>
      <name val="黑体"/>
      <family val="3"/>
      <charset val="134"/>
    </font>
    <font>
      <sz val="11"/>
      <color indexed="8"/>
      <name val="仿宋_GB2312"/>
      <family val="3"/>
      <charset val="134"/>
    </font>
    <font>
      <sz val="11"/>
      <color indexed="8"/>
      <name val="华文楷体"/>
      <family val="3"/>
      <charset val="134"/>
    </font>
    <font>
      <sz val="11"/>
      <color theme="1"/>
      <name val="宋体"/>
      <family val="3"/>
      <charset val="134"/>
      <scheme val="minor"/>
    </font>
    <font>
      <b/>
      <sz val="14"/>
      <color indexed="10"/>
      <name val="宋体"/>
      <family val="3"/>
      <charset val="134"/>
    </font>
    <font>
      <sz val="10.5"/>
      <color theme="1"/>
      <name val="Times New Roman"/>
      <family val="1"/>
    </font>
    <font>
      <b/>
      <sz val="11"/>
      <color rgb="FF000000"/>
      <name val="宋体"/>
      <family val="3"/>
      <charset val="134"/>
    </font>
    <font>
      <sz val="11"/>
      <color rgb="FF000000"/>
      <name val="宋体"/>
      <family val="3"/>
      <charset val="134"/>
    </font>
    <font>
      <sz val="9"/>
      <color theme="1"/>
      <name val="Arial"/>
      <family val="2"/>
    </font>
    <font>
      <sz val="8"/>
      <color theme="1"/>
      <name val="宋体"/>
      <family val="3"/>
      <charset val="134"/>
    </font>
    <font>
      <sz val="6"/>
      <color theme="1"/>
      <name val="宋体"/>
      <family val="3"/>
      <charset val="134"/>
    </font>
    <font>
      <u/>
      <sz val="11"/>
      <color indexed="8"/>
      <name val="华文楷体"/>
      <family val="3"/>
      <charset val="134"/>
    </font>
    <font>
      <sz val="10.5"/>
      <color theme="1"/>
      <name val="宋体"/>
      <family val="3"/>
      <charset val="134"/>
      <scheme val="minor"/>
    </font>
    <font>
      <sz val="16"/>
      <color indexed="8"/>
      <name val="华文中宋"/>
      <family val="3"/>
      <charset val="134"/>
    </font>
    <font>
      <sz val="9"/>
      <name val="宋体"/>
      <family val="3"/>
      <charset val="134"/>
    </font>
    <font>
      <sz val="18"/>
      <color indexed="8"/>
      <name val="华文中宋"/>
      <family val="3"/>
      <charset val="134"/>
    </font>
    <font>
      <sz val="10"/>
      <color indexed="8"/>
      <name val="宋体"/>
      <family val="3"/>
      <charset val="134"/>
    </font>
    <font>
      <b/>
      <sz val="10"/>
      <color indexed="8"/>
      <name val="宋体"/>
      <family val="3"/>
      <charset val="134"/>
    </font>
    <font>
      <sz val="10"/>
      <name val="宋体"/>
      <family val="3"/>
      <charset val="134"/>
    </font>
  </fonts>
  <fills count="3">
    <fill>
      <patternFill patternType="none"/>
    </fill>
    <fill>
      <patternFill patternType="gray125"/>
    </fill>
    <fill>
      <patternFill patternType="solid">
        <fgColor indexed="9"/>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bottom style="medium">
        <color indexed="64"/>
      </bottom>
      <diagonal/>
    </border>
    <border>
      <left/>
      <right style="thin">
        <color rgb="FF000000"/>
      </right>
      <top style="thin">
        <color rgb="FF000000"/>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s>
  <cellStyleXfs count="1">
    <xf numFmtId="0" fontId="0" fillId="0" borderId="0">
      <alignment vertical="center"/>
    </xf>
  </cellStyleXfs>
  <cellXfs count="18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Fill="1" applyBorder="1">
      <alignment vertical="center"/>
    </xf>
    <xf numFmtId="0" fontId="0" fillId="0" borderId="0" xfId="0" applyBorder="1">
      <alignment vertical="center"/>
    </xf>
    <xf numFmtId="0" fontId="0" fillId="0" borderId="1" xfId="0" applyBorder="1" applyAlignment="1">
      <alignment vertical="center" wrapText="1"/>
    </xf>
    <xf numFmtId="0" fontId="0" fillId="0" borderId="0" xfId="0" applyFill="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0" fillId="0" borderId="0" xfId="0" applyBorder="1" applyAlignment="1">
      <alignment horizontal="right" vertical="center"/>
    </xf>
    <xf numFmtId="0" fontId="6" fillId="0" borderId="1" xfId="0" applyFont="1" applyBorder="1" applyAlignment="1">
      <alignment vertical="center" wrapText="1" shrinkToFit="1"/>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8" xfId="0" applyBorder="1">
      <alignment vertical="center"/>
    </xf>
    <xf numFmtId="0" fontId="2" fillId="0" borderId="0" xfId="0" applyFont="1">
      <alignment vertical="center"/>
    </xf>
    <xf numFmtId="0" fontId="2" fillId="0" borderId="1" xfId="0" applyFont="1" applyBorder="1">
      <alignment vertical="center"/>
    </xf>
    <xf numFmtId="0" fontId="2" fillId="0" borderId="6" xfId="0" applyFont="1" applyBorder="1">
      <alignment vertical="center"/>
    </xf>
    <xf numFmtId="0" fontId="6" fillId="0" borderId="0" xfId="0" applyFont="1" applyFill="1" applyBorder="1" applyAlignment="1">
      <alignment horizontal="right" vertical="center" shrinkToFi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3" xfId="0" applyFont="1" applyBorder="1" applyAlignment="1">
      <alignment horizontal="right" vertical="center" wrapText="1"/>
    </xf>
    <xf numFmtId="0" fontId="12" fillId="0" borderId="16" xfId="0" applyFont="1" applyBorder="1" applyAlignment="1">
      <alignment horizontal="right" vertical="center" wrapText="1"/>
    </xf>
    <xf numFmtId="49" fontId="0" fillId="0" borderId="0" xfId="0" applyNumberFormat="1" applyAlignment="1">
      <alignment horizontal="left" vertical="center"/>
    </xf>
    <xf numFmtId="0" fontId="21" fillId="0" borderId="0" xfId="0" applyFont="1" applyAlignment="1">
      <alignment horizontal="center" vertical="center" shrinkToFit="1"/>
    </xf>
    <xf numFmtId="0" fontId="0" fillId="0" borderId="0" xfId="0" applyAlignment="1">
      <alignment horizontal="center" vertical="center"/>
    </xf>
    <xf numFmtId="14" fontId="0" fillId="0" borderId="0" xfId="0" applyNumberFormat="1" applyAlignment="1">
      <alignment vertical="center" shrinkToFit="1"/>
    </xf>
    <xf numFmtId="49" fontId="20" fillId="0" borderId="0" xfId="0" applyNumberFormat="1" applyFont="1">
      <alignment vertical="center"/>
    </xf>
    <xf numFmtId="0" fontId="23" fillId="0" borderId="22" xfId="0" applyFont="1" applyBorder="1" applyAlignment="1">
      <alignment horizontal="center" vertical="center" wrapText="1"/>
    </xf>
    <xf numFmtId="0" fontId="24" fillId="0" borderId="19" xfId="0" applyFont="1" applyBorder="1" applyAlignment="1">
      <alignment horizontal="center" vertical="center"/>
    </xf>
    <xf numFmtId="0" fontId="24" fillId="0" borderId="22" xfId="0" applyFont="1" applyBorder="1" applyAlignment="1">
      <alignment horizontal="center" vertical="center"/>
    </xf>
    <xf numFmtId="0" fontId="22" fillId="0" borderId="0" xfId="0" applyFont="1" applyAlignment="1">
      <alignment horizontal="justify" vertical="center"/>
    </xf>
    <xf numFmtId="0" fontId="12" fillId="0" borderId="31" xfId="0" applyFont="1" applyBorder="1" applyAlignment="1">
      <alignment horizontal="left" vertical="center" wrapText="1"/>
    </xf>
    <xf numFmtId="0" fontId="12" fillId="0" borderId="34" xfId="0" applyFont="1" applyBorder="1" applyAlignment="1">
      <alignment horizontal="left" vertical="center" wrapText="1"/>
    </xf>
    <xf numFmtId="0" fontId="0" fillId="0" borderId="1" xfId="0" applyBorder="1" applyAlignment="1">
      <alignment horizontal="center" vertical="center"/>
    </xf>
    <xf numFmtId="0" fontId="10" fillId="0" borderId="4" xfId="0" applyFont="1" applyBorder="1" applyAlignment="1">
      <alignment vertical="center"/>
    </xf>
    <xf numFmtId="0" fontId="10" fillId="0" borderId="2" xfId="0" applyFont="1" applyBorder="1" applyAlignment="1">
      <alignment vertical="center"/>
    </xf>
    <xf numFmtId="0" fontId="10" fillId="0" borderId="11" xfId="0" applyFont="1" applyBorder="1" applyAlignment="1">
      <alignment vertical="center"/>
    </xf>
    <xf numFmtId="0" fontId="13" fillId="0" borderId="1" xfId="0" applyFont="1" applyBorder="1" applyAlignment="1">
      <alignment vertical="center"/>
    </xf>
    <xf numFmtId="0" fontId="0" fillId="0" borderId="0" xfId="0">
      <alignment vertical="center"/>
    </xf>
    <xf numFmtId="0" fontId="32" fillId="2" borderId="0" xfId="0" applyFont="1" applyFill="1" applyAlignment="1">
      <alignment horizontal="center" vertical="center" wrapText="1"/>
    </xf>
    <xf numFmtId="0" fontId="0" fillId="2" borderId="0" xfId="0" applyFill="1" applyAlignment="1">
      <alignment wrapText="1"/>
    </xf>
    <xf numFmtId="0" fontId="0" fillId="2" borderId="33" xfId="0" applyFill="1" applyBorder="1" applyAlignment="1">
      <alignment horizontal="center" wrapText="1"/>
    </xf>
    <xf numFmtId="0" fontId="35" fillId="2" borderId="45"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3" fillId="2" borderId="45"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42" xfId="0" applyFont="1" applyFill="1" applyBorder="1" applyAlignment="1">
      <alignment horizontal="center" vertical="center" wrapText="1"/>
    </xf>
    <xf numFmtId="176" fontId="33" fillId="2" borderId="45" xfId="0" applyNumberFormat="1" applyFont="1" applyFill="1" applyBorder="1" applyAlignment="1">
      <alignment horizontal="center" vertical="center" wrapText="1"/>
    </xf>
    <xf numFmtId="9" fontId="33" fillId="2" borderId="42" xfId="0" applyNumberFormat="1" applyFont="1" applyFill="1" applyBorder="1" applyAlignment="1">
      <alignment horizontal="center" vertical="center" wrapText="1"/>
    </xf>
    <xf numFmtId="0" fontId="33" fillId="2" borderId="1" xfId="0" applyFont="1" applyFill="1" applyBorder="1" applyAlignment="1">
      <alignment horizontal="center" vertical="center"/>
    </xf>
    <xf numFmtId="0" fontId="33" fillId="2" borderId="42" xfId="0" applyFont="1" applyFill="1" applyBorder="1" applyAlignment="1">
      <alignment horizontal="center" vertical="center"/>
    </xf>
    <xf numFmtId="0" fontId="33" fillId="2" borderId="46" xfId="0" applyFont="1" applyFill="1" applyBorder="1" applyAlignment="1">
      <alignment horizontal="center" vertical="center" wrapText="1"/>
    </xf>
    <xf numFmtId="0" fontId="35" fillId="2" borderId="47" xfId="0" applyFont="1" applyFill="1" applyBorder="1" applyAlignment="1">
      <alignment horizontal="center" vertical="center" wrapText="1"/>
    </xf>
    <xf numFmtId="176" fontId="33" fillId="2" borderId="46" xfId="0" applyNumberFormat="1" applyFont="1" applyFill="1" applyBorder="1" applyAlignment="1">
      <alignment horizontal="center" vertical="center" wrapText="1"/>
    </xf>
    <xf numFmtId="0" fontId="33" fillId="2" borderId="48" xfId="0" applyFont="1" applyFill="1" applyBorder="1" applyAlignment="1">
      <alignment horizontal="center" vertical="center" wrapText="1"/>
    </xf>
    <xf numFmtId="0" fontId="26" fillId="0" borderId="0" xfId="0" applyFont="1" applyBorder="1" applyAlignment="1">
      <alignment vertical="center" wrapText="1"/>
    </xf>
    <xf numFmtId="0" fontId="33" fillId="2" borderId="48" xfId="0" applyFont="1" applyFill="1" applyBorder="1" applyAlignment="1">
      <alignment horizontal="center" vertical="center"/>
    </xf>
    <xf numFmtId="0" fontId="33" fillId="2" borderId="49" xfId="0" applyFont="1" applyFill="1" applyBorder="1" applyAlignment="1">
      <alignment horizontal="center" vertical="center"/>
    </xf>
    <xf numFmtId="0" fontId="20" fillId="0" borderId="0" xfId="0" applyNumberFormat="1" applyFont="1" applyAlignment="1">
      <alignment horizontal="center" vertical="center"/>
    </xf>
    <xf numFmtId="0" fontId="5" fillId="0" borderId="4"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10" xfId="0" applyFont="1" applyBorder="1" applyAlignment="1">
      <alignment horizontal="left" vertical="center" shrinkToFit="1"/>
    </xf>
    <xf numFmtId="0" fontId="13" fillId="0" borderId="9" xfId="0" applyFont="1" applyBorder="1" applyAlignment="1">
      <alignment horizontal="left" vertical="center" wrapText="1"/>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13" fillId="0" borderId="4" xfId="0" applyFont="1" applyBorder="1" applyAlignment="1">
      <alignment horizontal="left" vertical="center" wrapText="1"/>
    </xf>
    <xf numFmtId="0" fontId="13" fillId="0" borderId="2" xfId="0" applyFont="1" applyBorder="1" applyAlignment="1">
      <alignment horizontal="left" vertical="center"/>
    </xf>
    <xf numFmtId="0" fontId="13" fillId="0" borderId="11" xfId="0" applyFont="1" applyBorder="1" applyAlignment="1">
      <alignment horizontal="lef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5" fillId="0" borderId="7"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0" fillId="0" borderId="7"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6" fillId="0" borderId="0" xfId="0" applyFont="1" applyFill="1" applyBorder="1" applyAlignment="1">
      <alignment horizontal="center" vertical="center" shrinkToFi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3" fillId="0" borderId="0" xfId="0" applyFont="1" applyAlignment="1">
      <alignment horizontal="center" vertical="center"/>
    </xf>
    <xf numFmtId="0" fontId="7" fillId="0" borderId="0" xfId="0" applyFont="1" applyAlignment="1">
      <alignment horizontal="center" vertical="center"/>
    </xf>
    <xf numFmtId="0" fontId="6" fillId="0" borderId="9"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11" xfId="0" applyFont="1" applyBorder="1" applyAlignment="1">
      <alignment horizontal="left" vertical="center" shrinkToFit="1"/>
    </xf>
    <xf numFmtId="0" fontId="29" fillId="0" borderId="0" xfId="0" applyFont="1" applyAlignment="1">
      <alignment horizontal="left" vertical="top" wrapText="1"/>
    </xf>
    <xf numFmtId="0" fontId="6" fillId="0" borderId="9" xfId="0" applyFont="1" applyBorder="1" applyAlignment="1">
      <alignment horizontal="left" vertical="center" wrapText="1" shrinkToFit="1"/>
    </xf>
    <xf numFmtId="0" fontId="6" fillId="0" borderId="0" xfId="0" applyFont="1">
      <alignment vertical="center"/>
    </xf>
    <xf numFmtId="0" fontId="6" fillId="0" borderId="10" xfId="0" applyFont="1" applyBorder="1">
      <alignment vertical="center"/>
    </xf>
    <xf numFmtId="0" fontId="13" fillId="0" borderId="1" xfId="0" applyFont="1" applyBorder="1" applyAlignment="1">
      <alignment horizontal="center" vertical="center"/>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10"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5" xfId="0" applyFont="1" applyBorder="1" applyAlignment="1">
      <alignment horizontal="left" vertical="center" wrapText="1"/>
    </xf>
    <xf numFmtId="0" fontId="13" fillId="0" borderId="17" xfId="0" applyFont="1" applyBorder="1" applyAlignment="1">
      <alignment horizontal="left" vertical="center"/>
    </xf>
    <xf numFmtId="0" fontId="13" fillId="0" borderId="12" xfId="0" applyFont="1" applyBorder="1" applyAlignment="1">
      <alignment horizontal="left" vertical="center"/>
    </xf>
    <xf numFmtId="0" fontId="8" fillId="0" borderId="0" xfId="0" applyFont="1" applyFill="1" applyBorder="1" applyAlignment="1">
      <alignment horizontal="left" vertical="center" shrinkToFit="1"/>
    </xf>
    <xf numFmtId="0" fontId="8" fillId="0" borderId="0" xfId="0" applyFont="1" applyAlignment="1">
      <alignment horizontal="center" vertical="center"/>
    </xf>
    <xf numFmtId="0" fontId="6" fillId="0" borderId="9"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2"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9" fillId="0" borderId="0" xfId="0" applyFont="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33" fillId="2" borderId="32" xfId="0" applyFont="1" applyFill="1" applyBorder="1" applyAlignment="1">
      <alignment horizontal="center" vertical="center" wrapText="1"/>
    </xf>
    <xf numFmtId="0" fontId="33" fillId="2" borderId="37" xfId="0" applyFont="1" applyFill="1" applyBorder="1" applyAlignment="1">
      <alignment horizontal="center" vertical="center" wrapText="1"/>
    </xf>
    <xf numFmtId="0" fontId="33" fillId="2" borderId="38" xfId="0" applyFont="1" applyFill="1" applyBorder="1" applyAlignment="1">
      <alignment horizontal="center" vertical="center" wrapText="1"/>
    </xf>
    <xf numFmtId="0" fontId="33" fillId="2" borderId="4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11" xfId="0" applyFont="1" applyFill="1" applyBorder="1" applyAlignment="1">
      <alignment horizontal="center" vertical="center" wrapText="1"/>
    </xf>
    <xf numFmtId="0" fontId="33" fillId="2" borderId="39" xfId="0" applyFont="1" applyFill="1" applyBorder="1" applyAlignment="1">
      <alignment horizontal="center" vertical="center" wrapText="1"/>
    </xf>
    <xf numFmtId="0" fontId="33" fillId="2" borderId="50"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23"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34" fillId="2" borderId="36" xfId="0" applyFont="1" applyFill="1" applyBorder="1" applyAlignment="1">
      <alignment horizontal="center" vertical="center" wrapText="1"/>
    </xf>
    <xf numFmtId="0" fontId="34" fillId="2" borderId="44" xfId="0" applyFont="1" applyFill="1" applyBorder="1" applyAlignment="1">
      <alignment horizontal="center" vertical="center" wrapText="1"/>
    </xf>
    <xf numFmtId="0" fontId="12" fillId="0" borderId="26"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9" xfId="0" applyFont="1" applyBorder="1" applyAlignment="1">
      <alignment horizontal="center" vertical="top" wrapText="1"/>
    </xf>
    <xf numFmtId="0" fontId="12" fillId="0" borderId="3" xfId="0" applyFont="1" applyBorder="1" applyAlignment="1">
      <alignment horizontal="center" vertical="top" wrapText="1"/>
    </xf>
    <xf numFmtId="0" fontId="12" fillId="0" borderId="30" xfId="0" applyFont="1" applyBorder="1" applyAlignment="1">
      <alignment horizontal="center" vertical="top" wrapText="1"/>
    </xf>
    <xf numFmtId="0" fontId="12" fillId="0" borderId="27" xfId="0" applyFont="1" applyBorder="1" applyAlignment="1">
      <alignment horizontal="center" vertical="top" wrapText="1"/>
    </xf>
    <xf numFmtId="0" fontId="12" fillId="0" borderId="15" xfId="0" applyFont="1" applyBorder="1" applyAlignment="1">
      <alignment horizontal="center" vertical="top" wrapText="1"/>
    </xf>
    <xf numFmtId="0" fontId="12" fillId="0" borderId="28" xfId="0" applyFont="1" applyBorder="1" applyAlignment="1">
      <alignment horizontal="center" vertical="top" wrapText="1"/>
    </xf>
    <xf numFmtId="0" fontId="30" fillId="2" borderId="0" xfId="0" applyFont="1" applyFill="1" applyAlignment="1">
      <alignment horizontal="center" vertical="center" wrapText="1"/>
    </xf>
    <xf numFmtId="0" fontId="33" fillId="2" borderId="0" xfId="0" applyFont="1" applyFill="1" applyBorder="1" applyAlignment="1">
      <alignment horizontal="right" wrapText="1"/>
    </xf>
    <xf numFmtId="0" fontId="34" fillId="2" borderId="35" xfId="0" applyFont="1" applyFill="1" applyBorder="1" applyAlignment="1">
      <alignment horizontal="center" vertical="center" textRotation="255" wrapText="1"/>
    </xf>
    <xf numFmtId="0" fontId="34" fillId="2" borderId="40" xfId="0" applyFont="1" applyFill="1" applyBorder="1" applyAlignment="1">
      <alignment horizontal="center" vertical="center" textRotation="255" wrapText="1"/>
    </xf>
    <xf numFmtId="0" fontId="34" fillId="2" borderId="43" xfId="0" applyFont="1" applyFill="1" applyBorder="1" applyAlignment="1">
      <alignment horizontal="center" vertical="center" textRotation="255"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4" xfId="0" applyFont="1" applyBorder="1" applyAlignment="1">
      <alignment horizontal="center" vertical="center" wrapText="1"/>
    </xf>
    <xf numFmtId="0" fontId="34" fillId="2" borderId="0" xfId="0" applyFont="1" applyFill="1" applyBorder="1" applyAlignment="1">
      <alignment horizontal="center" vertical="center" textRotation="255" wrapText="1"/>
    </xf>
    <xf numFmtId="0" fontId="34" fillId="2" borderId="2" xfId="0" applyFont="1" applyFill="1" applyBorder="1" applyAlignment="1">
      <alignment horizontal="center" vertical="center" textRotation="255" wrapText="1"/>
    </xf>
    <xf numFmtId="0" fontId="33" fillId="2" borderId="17" xfId="0" applyFont="1" applyFill="1" applyBorder="1" applyAlignment="1">
      <alignment horizontal="center" vertical="center" wrapText="1"/>
    </xf>
    <xf numFmtId="0" fontId="34" fillId="2" borderId="1" xfId="0" applyFont="1" applyFill="1" applyBorder="1" applyAlignment="1">
      <alignment horizontal="center" vertical="center" shrinkToFit="1"/>
    </xf>
    <xf numFmtId="9" fontId="34" fillId="2" borderId="1" xfId="0" applyNumberFormat="1" applyFont="1" applyFill="1" applyBorder="1" applyAlignment="1">
      <alignment horizontal="center" vertical="center" shrinkToFit="1"/>
    </xf>
    <xf numFmtId="0" fontId="34" fillId="2" borderId="1" xfId="0" applyFont="1" applyFill="1" applyBorder="1" applyAlignment="1">
      <alignment horizontal="center" vertical="center" wrapText="1" shrinkToFit="1"/>
    </xf>
    <xf numFmtId="0" fontId="6" fillId="0" borderId="1" xfId="0" applyFont="1" applyBorder="1" applyAlignment="1">
      <alignment horizontal="center" vertical="center" shrinkToFit="1"/>
    </xf>
    <xf numFmtId="0" fontId="6" fillId="0" borderId="1" xfId="0" applyFont="1" applyBorder="1" applyAlignment="1">
      <alignment horizontal="left" vertical="center" shrinkToFit="1"/>
    </xf>
    <xf numFmtId="0" fontId="12" fillId="0" borderId="1" xfId="0" applyFont="1" applyBorder="1" applyAlignment="1">
      <alignment horizontal="left" vertical="center" shrinkToFit="1"/>
    </xf>
    <xf numFmtId="0" fontId="26" fillId="0" borderId="1" xfId="0" applyFont="1" applyBorder="1" applyAlignment="1">
      <alignment horizontal="left" vertical="top" wrapText="1"/>
    </xf>
    <xf numFmtId="0" fontId="12" fillId="0" borderId="1" xfId="0" applyFont="1" applyBorder="1" applyAlignment="1">
      <alignment horizontal="left" vertical="center" wrapText="1"/>
    </xf>
    <xf numFmtId="0" fontId="19" fillId="0" borderId="1" xfId="0" applyFont="1" applyBorder="1" applyAlignment="1">
      <alignment horizontal="left" vertical="center" wrapText="1"/>
    </xf>
    <xf numFmtId="0" fontId="34" fillId="2" borderId="1" xfId="0" applyFont="1" applyFill="1" applyBorder="1" applyAlignment="1">
      <alignment horizontal="center" vertical="center" wrapText="1"/>
    </xf>
    <xf numFmtId="0" fontId="12" fillId="0" borderId="1" xfId="0" applyFont="1" applyBorder="1" applyAlignment="1">
      <alignment horizontal="left" vertical="center" wrapText="1" shrinkToFit="1"/>
    </xf>
    <xf numFmtId="0" fontId="27" fillId="0" borderId="29" xfId="0" applyFont="1" applyBorder="1" applyAlignment="1">
      <alignment horizontal="center" vertical="center" wrapText="1"/>
    </xf>
    <xf numFmtId="0" fontId="27" fillId="0" borderId="27" xfId="0" applyFont="1" applyBorder="1" applyAlignment="1">
      <alignment horizontal="center" vertical="center" wrapText="1"/>
    </xf>
    <xf numFmtId="0" fontId="12" fillId="0" borderId="51" xfId="0" applyFont="1" applyBorder="1" applyAlignment="1">
      <alignment horizontal="left" vertical="center" wrapText="1"/>
    </xf>
    <xf numFmtId="0" fontId="18" fillId="0" borderId="1" xfId="0" applyFont="1" applyBorder="1" applyAlignment="1">
      <alignment horizontal="center" vertical="center" wrapText="1"/>
    </xf>
    <xf numFmtId="0" fontId="12" fillId="0" borderId="1" xfId="0" applyFont="1" applyBorder="1" applyAlignment="1">
      <alignment horizontal="left" vertical="center" wrapText="1"/>
    </xf>
    <xf numFmtId="0" fontId="17" fillId="0" borderId="1" xfId="0" applyFont="1" applyBorder="1" applyAlignment="1">
      <alignment horizontal="left" vertical="center"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4" xfId="0" applyFont="1" applyBorder="1" applyAlignment="1">
      <alignment horizontal="left" vertical="top" wrapText="1"/>
    </xf>
    <xf numFmtId="0" fontId="12" fillId="0" borderId="11" xfId="0" applyFont="1" applyBorder="1" applyAlignment="1">
      <alignment horizontal="left" vertical="top"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G36"/>
  <sheetViews>
    <sheetView workbookViewId="0">
      <selection activeCell="B16" sqref="B16"/>
    </sheetView>
  </sheetViews>
  <sheetFormatPr defaultRowHeight="13.5"/>
  <cols>
    <col min="1" max="1" width="20.125" customWidth="1"/>
    <col min="2" max="2" width="24.375" customWidth="1"/>
    <col min="3" max="3" width="19.375" customWidth="1"/>
    <col min="4" max="5" width="6" bestFit="1" customWidth="1"/>
    <col min="6" max="6" width="7.5" bestFit="1" customWidth="1"/>
    <col min="7" max="7" width="6" bestFit="1" customWidth="1"/>
  </cols>
  <sheetData>
    <row r="1" spans="1:7" ht="20.25">
      <c r="A1" s="88" t="s">
        <v>69</v>
      </c>
      <c r="B1" s="88"/>
      <c r="C1" s="88"/>
    </row>
    <row r="2" spans="1:7" ht="24" customHeight="1">
      <c r="A2" s="89" t="s">
        <v>99</v>
      </c>
      <c r="B2" s="89"/>
      <c r="C2" s="89"/>
      <c r="D2" s="89"/>
      <c r="E2" s="89"/>
      <c r="F2" s="89"/>
      <c r="G2" s="89"/>
    </row>
    <row r="3" spans="1:7" ht="24" customHeight="1">
      <c r="A3" s="1" t="s">
        <v>31</v>
      </c>
      <c r="B3" s="1"/>
      <c r="C3" s="4" t="s">
        <v>32</v>
      </c>
    </row>
    <row r="4" spans="1:7">
      <c r="A4" t="s">
        <v>1</v>
      </c>
    </row>
    <row r="5" spans="1:7" ht="24" customHeight="1">
      <c r="A5" s="7" t="s">
        <v>10</v>
      </c>
      <c r="B5" s="7" t="s">
        <v>7</v>
      </c>
      <c r="C5" s="82" t="s">
        <v>33</v>
      </c>
      <c r="D5" s="82"/>
      <c r="E5" s="82"/>
      <c r="F5" s="82"/>
      <c r="G5" s="82"/>
    </row>
    <row r="6" spans="1:7" ht="24" customHeight="1">
      <c r="A6" s="1" t="s">
        <v>2</v>
      </c>
      <c r="B6" s="1"/>
      <c r="C6" s="82"/>
      <c r="D6" s="82"/>
      <c r="E6" s="82"/>
      <c r="F6" s="82"/>
      <c r="G6" s="82"/>
    </row>
    <row r="7" spans="1:7" ht="24" customHeight="1">
      <c r="A7" s="1" t="s">
        <v>88</v>
      </c>
      <c r="B7" s="1"/>
      <c r="C7" s="82"/>
      <c r="D7" s="82"/>
      <c r="E7" s="82"/>
      <c r="F7" s="82"/>
      <c r="G7" s="82"/>
    </row>
    <row r="8" spans="1:7" ht="24" customHeight="1">
      <c r="A8" s="1" t="s">
        <v>5</v>
      </c>
      <c r="B8" s="1"/>
      <c r="C8" s="82"/>
      <c r="D8" s="82"/>
      <c r="E8" s="82"/>
      <c r="F8" s="82"/>
      <c r="G8" s="82"/>
    </row>
    <row r="9" spans="1:7" ht="24" customHeight="1">
      <c r="A9" s="1" t="s">
        <v>6</v>
      </c>
      <c r="B9" s="1"/>
      <c r="C9" s="82"/>
      <c r="D9" s="82"/>
      <c r="E9" s="82"/>
      <c r="F9" s="82"/>
      <c r="G9" s="82"/>
    </row>
    <row r="10" spans="1:7" ht="24" customHeight="1">
      <c r="A10" s="1" t="s">
        <v>8</v>
      </c>
      <c r="B10" s="1"/>
      <c r="C10" s="82"/>
      <c r="D10" s="82"/>
      <c r="E10" s="82"/>
      <c r="F10" s="82"/>
      <c r="G10" s="82"/>
    </row>
    <row r="11" spans="1:7" ht="21" customHeight="1">
      <c r="A11" t="s">
        <v>9</v>
      </c>
    </row>
    <row r="12" spans="1:7" ht="21" customHeight="1">
      <c r="A12" s="7" t="s">
        <v>11</v>
      </c>
      <c r="B12" s="7" t="s">
        <v>7</v>
      </c>
      <c r="C12" s="83"/>
      <c r="D12" s="84"/>
      <c r="E12" s="84"/>
      <c r="F12" s="84"/>
      <c r="G12" s="84"/>
    </row>
    <row r="13" spans="1:7" ht="24" customHeight="1">
      <c r="A13" s="1" t="s">
        <v>72</v>
      </c>
      <c r="B13" s="1"/>
      <c r="C13" s="74" t="s">
        <v>82</v>
      </c>
      <c r="D13" s="75"/>
      <c r="E13" s="75"/>
      <c r="F13" s="75"/>
      <c r="G13" s="75"/>
    </row>
    <row r="14" spans="1:7" ht="24" customHeight="1">
      <c r="A14" s="1" t="s">
        <v>73</v>
      </c>
      <c r="B14" s="1"/>
      <c r="C14" s="20" t="s">
        <v>78</v>
      </c>
      <c r="D14" s="20" t="s">
        <v>83</v>
      </c>
      <c r="E14" s="20" t="s">
        <v>84</v>
      </c>
      <c r="F14" s="20" t="s">
        <v>85</v>
      </c>
      <c r="G14" s="20" t="s">
        <v>86</v>
      </c>
    </row>
    <row r="15" spans="1:7" ht="24" customHeight="1">
      <c r="A15" s="1" t="s">
        <v>74</v>
      </c>
      <c r="B15" s="1"/>
      <c r="C15" s="20" t="s">
        <v>79</v>
      </c>
      <c r="D15" s="22">
        <v>400</v>
      </c>
      <c r="E15" s="22">
        <v>150</v>
      </c>
      <c r="F15" s="22">
        <v>110</v>
      </c>
      <c r="G15" s="22">
        <v>660</v>
      </c>
    </row>
    <row r="16" spans="1:7" ht="24" customHeight="1">
      <c r="A16" s="1" t="s">
        <v>75</v>
      </c>
      <c r="B16" s="1"/>
      <c r="C16" s="20" t="s">
        <v>80</v>
      </c>
      <c r="D16" s="22">
        <v>300</v>
      </c>
      <c r="E16" s="22">
        <v>150</v>
      </c>
      <c r="F16" s="22">
        <v>100</v>
      </c>
      <c r="G16" s="22">
        <v>550</v>
      </c>
    </row>
    <row r="17" spans="1:7" ht="24" customHeight="1">
      <c r="A17" s="1" t="s">
        <v>76</v>
      </c>
      <c r="B17" s="1"/>
      <c r="C17" s="21" t="s">
        <v>81</v>
      </c>
      <c r="D17" s="23">
        <v>240</v>
      </c>
      <c r="E17" s="23">
        <v>130</v>
      </c>
      <c r="F17" s="23">
        <v>80</v>
      </c>
      <c r="G17" s="23">
        <v>450</v>
      </c>
    </row>
    <row r="18" spans="1:7" ht="24" customHeight="1">
      <c r="A18" s="1" t="s">
        <v>77</v>
      </c>
      <c r="B18" s="1"/>
      <c r="C18" s="86" t="s">
        <v>87</v>
      </c>
      <c r="D18" s="87"/>
      <c r="E18" s="87"/>
      <c r="F18" s="87"/>
      <c r="G18" s="87"/>
    </row>
    <row r="19" spans="1:7" ht="24" customHeight="1">
      <c r="A19" s="7" t="s">
        <v>8</v>
      </c>
      <c r="B19" s="1"/>
      <c r="C19" s="87"/>
      <c r="D19" s="87"/>
      <c r="E19" s="87"/>
      <c r="F19" s="87"/>
      <c r="G19" s="87"/>
    </row>
    <row r="20" spans="1:7" ht="24" customHeight="1">
      <c r="A20" s="10" t="s">
        <v>40</v>
      </c>
      <c r="B20" s="4"/>
      <c r="C20" s="85" t="s">
        <v>62</v>
      </c>
      <c r="D20" s="85"/>
      <c r="E20" s="85"/>
      <c r="F20" s="85"/>
      <c r="G20" s="85"/>
    </row>
    <row r="21" spans="1:7" ht="14.25" customHeight="1">
      <c r="A21" s="79" t="s">
        <v>29</v>
      </c>
      <c r="B21" s="80"/>
      <c r="C21" s="80"/>
      <c r="D21" s="80"/>
      <c r="E21" s="80"/>
      <c r="F21" s="80"/>
      <c r="G21" s="81"/>
    </row>
    <row r="22" spans="1:7">
      <c r="A22" s="65" t="s">
        <v>93</v>
      </c>
      <c r="B22" s="66"/>
      <c r="C22" s="66"/>
      <c r="D22" s="66"/>
      <c r="E22" s="66"/>
      <c r="F22" s="66"/>
      <c r="G22" s="67"/>
    </row>
    <row r="23" spans="1:7">
      <c r="A23" s="65" t="s">
        <v>94</v>
      </c>
      <c r="B23" s="66"/>
      <c r="C23" s="66"/>
      <c r="D23" s="66"/>
      <c r="E23" s="66"/>
      <c r="F23" s="66"/>
      <c r="G23" s="67"/>
    </row>
    <row r="24" spans="1:7" ht="15">
      <c r="A24" s="65" t="s">
        <v>95</v>
      </c>
      <c r="B24" s="66"/>
      <c r="C24" s="66"/>
      <c r="D24" s="66"/>
      <c r="E24" s="66"/>
      <c r="F24" s="66"/>
      <c r="G24" s="67"/>
    </row>
    <row r="25" spans="1:7" ht="15">
      <c r="A25" s="65" t="s">
        <v>96</v>
      </c>
      <c r="B25" s="66"/>
      <c r="C25" s="66"/>
      <c r="D25" s="66"/>
      <c r="E25" s="66"/>
      <c r="F25" s="66"/>
      <c r="G25" s="67"/>
    </row>
    <row r="26" spans="1:7" ht="43.5" customHeight="1">
      <c r="A26" s="68" t="s">
        <v>97</v>
      </c>
      <c r="B26" s="69"/>
      <c r="C26" s="69"/>
      <c r="D26" s="69"/>
      <c r="E26" s="69"/>
      <c r="F26" s="69"/>
      <c r="G26" s="70"/>
    </row>
    <row r="27" spans="1:7" ht="61.5" customHeight="1">
      <c r="A27" s="71" t="s">
        <v>98</v>
      </c>
      <c r="B27" s="72"/>
      <c r="C27" s="72"/>
      <c r="D27" s="72"/>
      <c r="E27" s="72"/>
      <c r="F27" s="72"/>
      <c r="G27" s="73"/>
    </row>
    <row r="28" spans="1:7">
      <c r="A28" s="76" t="s">
        <v>89</v>
      </c>
      <c r="B28" s="77"/>
      <c r="C28" s="77"/>
      <c r="D28" s="77"/>
      <c r="E28" s="77"/>
      <c r="F28" s="77"/>
      <c r="G28" s="78"/>
    </row>
    <row r="29" spans="1:7">
      <c r="A29" s="65" t="s">
        <v>92</v>
      </c>
      <c r="B29" s="66"/>
      <c r="C29" s="66"/>
      <c r="D29" s="66"/>
      <c r="E29" s="66"/>
      <c r="F29" s="66"/>
      <c r="G29" s="67"/>
    </row>
    <row r="30" spans="1:7">
      <c r="A30" s="65" t="s">
        <v>70</v>
      </c>
      <c r="B30" s="66"/>
      <c r="C30" s="66"/>
      <c r="D30" s="66"/>
      <c r="E30" s="66"/>
      <c r="F30" s="66"/>
      <c r="G30" s="67"/>
    </row>
    <row r="31" spans="1:7">
      <c r="A31" s="65" t="s">
        <v>71</v>
      </c>
      <c r="B31" s="66"/>
      <c r="C31" s="66"/>
      <c r="D31" s="66"/>
      <c r="E31" s="66"/>
      <c r="F31" s="66"/>
      <c r="G31" s="67"/>
    </row>
    <row r="32" spans="1:7" ht="15">
      <c r="A32" s="65" t="s">
        <v>90</v>
      </c>
      <c r="B32" s="66"/>
      <c r="C32" s="66"/>
      <c r="D32" s="66"/>
      <c r="E32" s="66"/>
      <c r="F32" s="66"/>
      <c r="G32" s="67"/>
    </row>
    <row r="33" spans="1:7">
      <c r="A33" s="62" t="s">
        <v>91</v>
      </c>
      <c r="B33" s="63"/>
      <c r="C33" s="63"/>
      <c r="D33" s="63"/>
      <c r="E33" s="63"/>
      <c r="F33" s="63"/>
      <c r="G33" s="64"/>
    </row>
    <row r="34" spans="1:7" ht="20.25" customHeight="1"/>
    <row r="35" spans="1:7" ht="20.25" customHeight="1"/>
    <row r="36" spans="1:7" ht="14.25">
      <c r="A36" s="16"/>
    </row>
  </sheetData>
  <mergeCells count="25">
    <mergeCell ref="A1:C1"/>
    <mergeCell ref="C5:G5"/>
    <mergeCell ref="C6:G6"/>
    <mergeCell ref="C7:G7"/>
    <mergeCell ref="A2:G2"/>
    <mergeCell ref="C8:G8"/>
    <mergeCell ref="C9:G9"/>
    <mergeCell ref="C10:G10"/>
    <mergeCell ref="C12:G12"/>
    <mergeCell ref="C20:G20"/>
    <mergeCell ref="C18:G19"/>
    <mergeCell ref="A33:G33"/>
    <mergeCell ref="A22:G22"/>
    <mergeCell ref="A26:G26"/>
    <mergeCell ref="A27:G27"/>
    <mergeCell ref="C13:G13"/>
    <mergeCell ref="A28:G28"/>
    <mergeCell ref="A29:G29"/>
    <mergeCell ref="A30:G30"/>
    <mergeCell ref="A31:G31"/>
    <mergeCell ref="A32:G32"/>
    <mergeCell ref="A21:G21"/>
    <mergeCell ref="A23:G23"/>
    <mergeCell ref="A24:G24"/>
    <mergeCell ref="A25:G25"/>
  </mergeCells>
  <phoneticPr fontId="1" type="noConversion"/>
  <pageMargins left="0.48" right="0.28000000000000003"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26"/>
  <sheetViews>
    <sheetView workbookViewId="0">
      <selection activeCell="B25" sqref="B25"/>
    </sheetView>
  </sheetViews>
  <sheetFormatPr defaultRowHeight="13.5"/>
  <cols>
    <col min="1" max="1" width="13.5" customWidth="1"/>
    <col min="2" max="2" width="11.5" customWidth="1"/>
    <col min="3" max="3" width="22.375" customWidth="1"/>
  </cols>
  <sheetData>
    <row r="1" spans="1:7" ht="20.25">
      <c r="A1" s="88" t="s">
        <v>196</v>
      </c>
      <c r="B1" s="88"/>
      <c r="C1" s="88"/>
      <c r="D1" s="88"/>
      <c r="E1" s="88"/>
      <c r="F1" s="88"/>
      <c r="G1" s="88"/>
    </row>
    <row r="2" spans="1:7" ht="35.25" customHeight="1">
      <c r="A2" s="89" t="s">
        <v>197</v>
      </c>
      <c r="B2" s="89"/>
      <c r="C2" s="89"/>
      <c r="D2" s="89"/>
      <c r="E2" s="89"/>
      <c r="F2" s="89"/>
      <c r="G2" s="89"/>
    </row>
    <row r="3" spans="1:7" ht="27" customHeight="1">
      <c r="A3" s="1" t="s">
        <v>198</v>
      </c>
      <c r="B3" s="1"/>
      <c r="C3" s="4" t="s">
        <v>188</v>
      </c>
    </row>
    <row r="4" spans="1:7" ht="32.25" customHeight="1">
      <c r="A4" s="96" t="s">
        <v>211</v>
      </c>
      <c r="B4" s="96"/>
      <c r="C4" s="96"/>
      <c r="D4" s="96"/>
      <c r="E4" s="96"/>
      <c r="F4" s="96"/>
      <c r="G4" s="96"/>
    </row>
    <row r="5" spans="1:7">
      <c r="A5" t="s">
        <v>9</v>
      </c>
    </row>
    <row r="6" spans="1:7" ht="24" customHeight="1">
      <c r="A6" s="35" t="s">
        <v>191</v>
      </c>
      <c r="B6" s="35" t="s">
        <v>189</v>
      </c>
      <c r="C6" s="83" t="s">
        <v>204</v>
      </c>
      <c r="D6" s="84"/>
      <c r="E6" s="84"/>
      <c r="F6" s="84"/>
      <c r="G6" s="84"/>
    </row>
    <row r="7" spans="1:7" ht="24" customHeight="1">
      <c r="A7" s="1" t="s">
        <v>47</v>
      </c>
      <c r="B7" s="1"/>
      <c r="C7" s="39" t="s">
        <v>205</v>
      </c>
      <c r="D7" s="101" t="s">
        <v>210</v>
      </c>
      <c r="E7" s="102"/>
      <c r="F7" s="102"/>
      <c r="G7" s="103"/>
    </row>
    <row r="8" spans="1:7" ht="24" customHeight="1">
      <c r="A8" s="1" t="s">
        <v>192</v>
      </c>
      <c r="B8" s="1"/>
      <c r="C8" s="39" t="s">
        <v>206</v>
      </c>
      <c r="D8" s="68"/>
      <c r="E8" s="104"/>
      <c r="F8" s="104"/>
      <c r="G8" s="105"/>
    </row>
    <row r="9" spans="1:7" ht="24" customHeight="1">
      <c r="A9" s="1" t="s">
        <v>199</v>
      </c>
      <c r="B9" s="1"/>
      <c r="C9" s="39" t="s">
        <v>207</v>
      </c>
      <c r="D9" s="68"/>
      <c r="E9" s="104"/>
      <c r="F9" s="104"/>
      <c r="G9" s="105"/>
    </row>
    <row r="10" spans="1:7" ht="24" customHeight="1">
      <c r="A10" s="1" t="s">
        <v>201</v>
      </c>
      <c r="B10" s="1"/>
      <c r="C10" s="100" t="s">
        <v>208</v>
      </c>
      <c r="D10" s="68"/>
      <c r="E10" s="104"/>
      <c r="F10" s="104"/>
      <c r="G10" s="105"/>
    </row>
    <row r="11" spans="1:7" ht="24" customHeight="1">
      <c r="A11" s="1" t="s">
        <v>202</v>
      </c>
      <c r="B11" s="1"/>
      <c r="C11" s="100"/>
      <c r="D11" s="68"/>
      <c r="E11" s="104"/>
      <c r="F11" s="104"/>
      <c r="G11" s="105"/>
    </row>
    <row r="12" spans="1:7" ht="24" customHeight="1">
      <c r="A12" s="1" t="s">
        <v>203</v>
      </c>
      <c r="B12" s="1"/>
      <c r="C12" s="100"/>
      <c r="D12" s="71"/>
      <c r="E12" s="106"/>
      <c r="F12" s="106"/>
      <c r="G12" s="107"/>
    </row>
    <row r="13" spans="1:7" ht="56.25" customHeight="1">
      <c r="A13" s="1" t="s">
        <v>200</v>
      </c>
      <c r="B13" s="1"/>
      <c r="C13" s="108" t="s">
        <v>209</v>
      </c>
      <c r="D13" s="109"/>
      <c r="E13" s="109"/>
      <c r="F13" s="109"/>
      <c r="G13" s="110"/>
    </row>
    <row r="14" spans="1:7" ht="26.25" customHeight="1">
      <c r="A14" s="35" t="s">
        <v>190</v>
      </c>
      <c r="B14" s="1"/>
      <c r="C14" s="36"/>
      <c r="D14" s="37"/>
      <c r="E14" s="37"/>
      <c r="F14" s="37"/>
      <c r="G14" s="38"/>
    </row>
    <row r="15" spans="1:7" ht="29.25" customHeight="1">
      <c r="A15" s="10" t="s">
        <v>193</v>
      </c>
      <c r="B15" s="4"/>
      <c r="C15" s="85" t="s">
        <v>194</v>
      </c>
      <c r="D15" s="85"/>
      <c r="E15" s="85"/>
      <c r="F15" s="85"/>
      <c r="G15" s="85"/>
    </row>
    <row r="16" spans="1:7">
      <c r="A16" s="79" t="s">
        <v>195</v>
      </c>
      <c r="B16" s="80"/>
      <c r="C16" s="80"/>
      <c r="D16" s="80"/>
      <c r="E16" s="80"/>
      <c r="F16" s="80"/>
      <c r="G16" s="81"/>
    </row>
    <row r="17" spans="1:7" ht="20.25" customHeight="1">
      <c r="A17" s="65" t="s">
        <v>212</v>
      </c>
      <c r="B17" s="91"/>
      <c r="C17" s="91"/>
      <c r="D17" s="91"/>
      <c r="E17" s="91"/>
      <c r="F17" s="91"/>
      <c r="G17" s="92"/>
    </row>
    <row r="18" spans="1:7" ht="107.25" customHeight="1">
      <c r="A18" s="97" t="s">
        <v>213</v>
      </c>
      <c r="B18" s="98"/>
      <c r="C18" s="98"/>
      <c r="D18" s="98"/>
      <c r="E18" s="98"/>
      <c r="F18" s="98"/>
      <c r="G18" s="99"/>
    </row>
    <row r="19" spans="1:7" ht="18" customHeight="1">
      <c r="A19" s="90" t="s">
        <v>214</v>
      </c>
      <c r="B19" s="91"/>
      <c r="C19" s="91"/>
      <c r="D19" s="91"/>
      <c r="E19" s="91"/>
      <c r="F19" s="91"/>
      <c r="G19" s="92"/>
    </row>
    <row r="20" spans="1:7" ht="21" customHeight="1">
      <c r="A20" s="93" t="s">
        <v>215</v>
      </c>
      <c r="B20" s="94"/>
      <c r="C20" s="94"/>
      <c r="D20" s="94"/>
      <c r="E20" s="94"/>
      <c r="F20" s="94"/>
      <c r="G20" s="95"/>
    </row>
    <row r="26" spans="1:7">
      <c r="D26" s="40" t="s">
        <v>216</v>
      </c>
    </row>
  </sheetData>
  <mergeCells count="13">
    <mergeCell ref="A19:G19"/>
    <mergeCell ref="A20:G20"/>
    <mergeCell ref="C6:G6"/>
    <mergeCell ref="A1:G1"/>
    <mergeCell ref="A4:G4"/>
    <mergeCell ref="A16:G16"/>
    <mergeCell ref="A17:G17"/>
    <mergeCell ref="A18:G18"/>
    <mergeCell ref="C15:G15"/>
    <mergeCell ref="A2:G2"/>
    <mergeCell ref="C10:C12"/>
    <mergeCell ref="D7:G12"/>
    <mergeCell ref="C13:G13"/>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C37"/>
  <sheetViews>
    <sheetView workbookViewId="0">
      <selection activeCell="G23" sqref="G23"/>
    </sheetView>
  </sheetViews>
  <sheetFormatPr defaultRowHeight="13.5"/>
  <cols>
    <col min="1" max="1" width="20.125" customWidth="1"/>
    <col min="2" max="2" width="12" customWidth="1"/>
    <col min="3" max="3" width="54.625" customWidth="1"/>
  </cols>
  <sheetData>
    <row r="1" spans="1:3" ht="26.25" customHeight="1">
      <c r="A1" s="88" t="s">
        <v>34</v>
      </c>
      <c r="B1" s="88"/>
      <c r="C1" s="88"/>
    </row>
    <row r="2" spans="1:3">
      <c r="A2" s="89" t="s">
        <v>41</v>
      </c>
      <c r="B2" s="112"/>
      <c r="C2" s="112"/>
    </row>
    <row r="3" spans="1:3" ht="21.75" customHeight="1">
      <c r="A3" s="1" t="s">
        <v>31</v>
      </c>
      <c r="B3" s="12"/>
      <c r="C3" s="4" t="s">
        <v>32</v>
      </c>
    </row>
    <row r="4" spans="1:3" ht="26.25" customHeight="1">
      <c r="A4" s="1" t="s">
        <v>35</v>
      </c>
      <c r="B4" s="82"/>
      <c r="C4" s="82"/>
    </row>
    <row r="5" spans="1:3">
      <c r="A5" s="4"/>
      <c r="B5" s="4"/>
      <c r="C5" s="4"/>
    </row>
    <row r="6" spans="1:3">
      <c r="A6" t="s">
        <v>1</v>
      </c>
    </row>
    <row r="7" spans="1:3" ht="22.5" customHeight="1">
      <c r="A7" s="2" t="s">
        <v>10</v>
      </c>
      <c r="B7" s="2" t="s">
        <v>7</v>
      </c>
      <c r="C7" s="2" t="s">
        <v>33</v>
      </c>
    </row>
    <row r="8" spans="1:3" ht="22.5" customHeight="1">
      <c r="A8" s="1" t="s">
        <v>2</v>
      </c>
      <c r="B8" s="1"/>
      <c r="C8" s="1"/>
    </row>
    <row r="9" spans="1:3" ht="22.5" customHeight="1">
      <c r="A9" s="1" t="s">
        <v>3</v>
      </c>
      <c r="B9" s="1"/>
      <c r="C9" s="1"/>
    </row>
    <row r="10" spans="1:3" ht="22.5" customHeight="1">
      <c r="A10" s="1" t="s">
        <v>4</v>
      </c>
      <c r="B10" s="1"/>
      <c r="C10" s="1"/>
    </row>
    <row r="11" spans="1:3" ht="22.5" customHeight="1">
      <c r="A11" s="1" t="s">
        <v>5</v>
      </c>
      <c r="B11" s="1"/>
      <c r="C11" s="1"/>
    </row>
    <row r="12" spans="1:3" ht="22.5" customHeight="1">
      <c r="A12" s="1" t="s">
        <v>6</v>
      </c>
      <c r="B12" s="1"/>
      <c r="C12" s="1"/>
    </row>
    <row r="13" spans="1:3" ht="22.5" customHeight="1">
      <c r="A13" s="1" t="s">
        <v>8</v>
      </c>
      <c r="B13" s="1"/>
      <c r="C13" s="1"/>
    </row>
    <row r="15" spans="1:3">
      <c r="A15" t="s">
        <v>9</v>
      </c>
    </row>
    <row r="16" spans="1:3" ht="24" customHeight="1">
      <c r="A16" s="2" t="s">
        <v>11</v>
      </c>
      <c r="B16" s="2" t="s">
        <v>7</v>
      </c>
      <c r="C16" s="2" t="s">
        <v>12</v>
      </c>
    </row>
    <row r="17" spans="1:3" ht="24" customHeight="1">
      <c r="A17" s="1" t="s">
        <v>13</v>
      </c>
      <c r="B17" s="1">
        <v>32</v>
      </c>
      <c r="C17" s="8" t="s">
        <v>22</v>
      </c>
    </row>
    <row r="18" spans="1:3" ht="24" customHeight="1">
      <c r="A18" s="1" t="s">
        <v>14</v>
      </c>
      <c r="B18" s="1"/>
      <c r="C18" s="9" t="s">
        <v>23</v>
      </c>
    </row>
    <row r="19" spans="1:3" ht="24" customHeight="1">
      <c r="A19" s="1" t="s">
        <v>15</v>
      </c>
      <c r="B19" s="1">
        <v>13</v>
      </c>
      <c r="C19" s="9" t="s">
        <v>24</v>
      </c>
    </row>
    <row r="20" spans="1:3" ht="24" customHeight="1">
      <c r="A20" s="1" t="s">
        <v>16</v>
      </c>
      <c r="B20" s="1">
        <v>3</v>
      </c>
      <c r="C20" s="9" t="s">
        <v>25</v>
      </c>
    </row>
    <row r="21" spans="1:3" ht="24" customHeight="1">
      <c r="A21" s="1" t="s">
        <v>17</v>
      </c>
      <c r="B21" s="1">
        <v>3</v>
      </c>
      <c r="C21" s="9" t="s">
        <v>26</v>
      </c>
    </row>
    <row r="22" spans="1:3" ht="24" customHeight="1">
      <c r="A22" s="1" t="s">
        <v>18</v>
      </c>
      <c r="B22" s="1">
        <v>1.3</v>
      </c>
      <c r="C22" s="9" t="s">
        <v>27</v>
      </c>
    </row>
    <row r="23" spans="1:3" ht="30" customHeight="1">
      <c r="A23" s="1" t="s">
        <v>19</v>
      </c>
      <c r="B23" s="1">
        <v>4.3</v>
      </c>
      <c r="C23" s="11" t="s">
        <v>28</v>
      </c>
    </row>
    <row r="24" spans="1:3" ht="24" customHeight="1">
      <c r="A24" s="1" t="s">
        <v>20</v>
      </c>
      <c r="B24" s="1">
        <v>67</v>
      </c>
      <c r="C24" s="9" t="s">
        <v>30</v>
      </c>
    </row>
    <row r="25" spans="1:3" ht="24" customHeight="1">
      <c r="A25" s="1" t="s">
        <v>21</v>
      </c>
      <c r="B25" s="1"/>
      <c r="C25" s="1"/>
    </row>
    <row r="26" spans="1:3" ht="24" customHeight="1">
      <c r="A26" s="2" t="s">
        <v>8</v>
      </c>
      <c r="B26" s="1">
        <f>SUM(B17:B25)</f>
        <v>123.6</v>
      </c>
      <c r="C26" s="4"/>
    </row>
    <row r="27" spans="1:3" ht="19.5" customHeight="1">
      <c r="A27" s="10" t="s">
        <v>40</v>
      </c>
      <c r="B27" s="4"/>
      <c r="C27" s="19" t="s">
        <v>62</v>
      </c>
    </row>
    <row r="28" spans="1:3">
      <c r="A28" s="4" t="s">
        <v>29</v>
      </c>
      <c r="B28" s="4"/>
      <c r="C28" s="4"/>
    </row>
    <row r="29" spans="1:3">
      <c r="A29" s="66" t="s">
        <v>64</v>
      </c>
      <c r="B29" s="91"/>
      <c r="C29" s="91"/>
    </row>
    <row r="30" spans="1:3">
      <c r="A30" s="111" t="s">
        <v>65</v>
      </c>
      <c r="B30" s="111"/>
      <c r="C30" s="111"/>
    </row>
    <row r="31" spans="1:3">
      <c r="A31" s="114" t="s">
        <v>66</v>
      </c>
      <c r="B31" s="114"/>
      <c r="C31" s="114"/>
    </row>
    <row r="32" spans="1:3">
      <c r="A32" s="114" t="s">
        <v>67</v>
      </c>
      <c r="B32" s="114"/>
      <c r="C32" s="114"/>
    </row>
    <row r="33" spans="1:3">
      <c r="A33" s="13" t="s">
        <v>36</v>
      </c>
      <c r="B33" s="14"/>
      <c r="C33" s="15"/>
    </row>
    <row r="34" spans="1:3" ht="14.25">
      <c r="A34" s="113" t="s">
        <v>39</v>
      </c>
      <c r="B34" s="114"/>
      <c r="C34" s="115"/>
    </row>
    <row r="35" spans="1:3">
      <c r="A35" s="113" t="s">
        <v>63</v>
      </c>
      <c r="B35" s="114"/>
      <c r="C35" s="115"/>
    </row>
    <row r="36" spans="1:3">
      <c r="A36" s="113" t="s">
        <v>38</v>
      </c>
      <c r="B36" s="114"/>
      <c r="C36" s="115"/>
    </row>
    <row r="37" spans="1:3">
      <c r="A37" s="116" t="s">
        <v>37</v>
      </c>
      <c r="B37" s="117"/>
      <c r="C37" s="118"/>
    </row>
  </sheetData>
  <mergeCells count="11">
    <mergeCell ref="A35:C35"/>
    <mergeCell ref="A36:C36"/>
    <mergeCell ref="A37:C37"/>
    <mergeCell ref="A31:C31"/>
    <mergeCell ref="A32:C32"/>
    <mergeCell ref="A34:C34"/>
    <mergeCell ref="B4:C4"/>
    <mergeCell ref="A30:C30"/>
    <mergeCell ref="A29:C29"/>
    <mergeCell ref="A1:C1"/>
    <mergeCell ref="A2:C2"/>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C18"/>
  <sheetViews>
    <sheetView workbookViewId="0">
      <selection activeCell="C7" sqref="C7"/>
    </sheetView>
  </sheetViews>
  <sheetFormatPr defaultRowHeight="13.5"/>
  <cols>
    <col min="1" max="1" width="17.25" customWidth="1"/>
    <col min="2" max="2" width="15.625" customWidth="1"/>
    <col min="3" max="3" width="99.875" customWidth="1"/>
  </cols>
  <sheetData>
    <row r="1" spans="1:3" ht="20.25">
      <c r="A1" s="119" t="s">
        <v>0</v>
      </c>
      <c r="B1" s="119"/>
      <c r="C1" s="119"/>
    </row>
    <row r="2" spans="1:3" s="16" customFormat="1" ht="24.75" customHeight="1">
      <c r="A2" s="89" t="s">
        <v>42</v>
      </c>
      <c r="B2" s="112"/>
      <c r="C2" s="112"/>
    </row>
    <row r="3" spans="1:3" s="16" customFormat="1" ht="28.5" customHeight="1">
      <c r="A3" s="18" t="s">
        <v>43</v>
      </c>
      <c r="B3" s="18"/>
      <c r="C3" s="16" t="s">
        <v>59</v>
      </c>
    </row>
    <row r="4" spans="1:3" s="16" customFormat="1" ht="31.5" customHeight="1">
      <c r="A4" s="17" t="s">
        <v>68</v>
      </c>
      <c r="B4" s="120"/>
      <c r="C4" s="121"/>
    </row>
    <row r="5" spans="1:3" s="16" customFormat="1" ht="19.5" customHeight="1"/>
    <row r="6" spans="1:3" ht="26.25" customHeight="1">
      <c r="A6" s="2" t="s">
        <v>45</v>
      </c>
      <c r="B6" s="2" t="s">
        <v>7</v>
      </c>
      <c r="C6" s="2" t="s">
        <v>46</v>
      </c>
    </row>
    <row r="7" spans="1:3" ht="26.25" customHeight="1">
      <c r="A7" s="1" t="s">
        <v>47</v>
      </c>
      <c r="B7" s="1"/>
      <c r="C7" s="1" t="s">
        <v>218</v>
      </c>
    </row>
    <row r="8" spans="1:3" ht="26.25" customHeight="1">
      <c r="A8" s="1" t="s">
        <v>48</v>
      </c>
      <c r="B8" s="1"/>
      <c r="C8" s="1" t="s">
        <v>52</v>
      </c>
    </row>
    <row r="9" spans="1:3" ht="42.75" customHeight="1">
      <c r="A9" s="1" t="s">
        <v>49</v>
      </c>
      <c r="B9" s="1"/>
      <c r="C9" s="5" t="s">
        <v>58</v>
      </c>
    </row>
    <row r="10" spans="1:3" ht="26.25" customHeight="1">
      <c r="A10" s="1" t="s">
        <v>50</v>
      </c>
      <c r="B10" s="1"/>
      <c r="C10" s="1" t="s">
        <v>53</v>
      </c>
    </row>
    <row r="11" spans="1:3" ht="26.25" customHeight="1">
      <c r="A11" s="1" t="s">
        <v>51</v>
      </c>
      <c r="B11" s="1"/>
      <c r="C11" s="1" t="s">
        <v>54</v>
      </c>
    </row>
    <row r="12" spans="1:3" ht="26.25" customHeight="1">
      <c r="A12" s="2" t="s">
        <v>8</v>
      </c>
      <c r="B12" s="1"/>
      <c r="C12" s="4"/>
    </row>
    <row r="13" spans="1:3" ht="23.25" customHeight="1">
      <c r="A13" s="3" t="s">
        <v>60</v>
      </c>
      <c r="B13" s="4"/>
      <c r="C13" s="6" t="s">
        <v>61</v>
      </c>
    </row>
    <row r="15" spans="1:3" ht="24" customHeight="1">
      <c r="A15" s="16" t="s">
        <v>44</v>
      </c>
    </row>
    <row r="16" spans="1:3" ht="24" customHeight="1">
      <c r="A16" t="s">
        <v>55</v>
      </c>
    </row>
    <row r="17" spans="1:1" ht="24" customHeight="1">
      <c r="A17" t="s">
        <v>56</v>
      </c>
    </row>
    <row r="18" spans="1:1" ht="24" customHeight="1">
      <c r="A18" t="s">
        <v>57</v>
      </c>
    </row>
  </sheetData>
  <mergeCells count="3">
    <mergeCell ref="A2:C2"/>
    <mergeCell ref="A1:C1"/>
    <mergeCell ref="B4:C4"/>
  </mergeCells>
  <phoneticPr fontId="1"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O23"/>
  <sheetViews>
    <sheetView tabSelected="1" workbookViewId="0">
      <pane xSplit="1" ySplit="1" topLeftCell="B2" activePane="bottomRight" state="frozen"/>
      <selection pane="topRight" activeCell="B1" sqref="B1"/>
      <selection pane="bottomLeft" activeCell="A2" sqref="A2"/>
      <selection pane="bottomRight" activeCell="E15" sqref="E15"/>
    </sheetView>
  </sheetViews>
  <sheetFormatPr defaultRowHeight="13.5"/>
  <cols>
    <col min="1" max="1" width="3.375" customWidth="1"/>
    <col min="2" max="2" width="9.125" customWidth="1"/>
    <col min="3" max="3" width="8.625" customWidth="1"/>
    <col min="4" max="4" width="6.625" customWidth="1"/>
    <col min="5" max="5" width="12.625" customWidth="1"/>
    <col min="6" max="6" width="5.25" customWidth="1"/>
    <col min="7" max="7" width="8.75" customWidth="1"/>
    <col min="8" max="8" width="7.875" customWidth="1"/>
    <col min="9" max="9" width="9.25" customWidth="1"/>
    <col min="10" max="10" width="8.375" customWidth="1"/>
  </cols>
  <sheetData>
    <row r="1" spans="1:15" ht="19.5" customHeight="1">
      <c r="A1" s="24"/>
      <c r="G1" t="s">
        <v>101</v>
      </c>
      <c r="H1" s="25" t="s">
        <v>274</v>
      </c>
      <c r="I1" s="61">
        <f>VLOOKUP(H1,国内差旅标准2016!C7:M42,11,1)+1</f>
        <v>2</v>
      </c>
      <c r="J1" s="28"/>
    </row>
    <row r="2" spans="1:15" ht="54" customHeight="1">
      <c r="A2" s="24" t="s">
        <v>178</v>
      </c>
      <c r="B2" s="176" t="s">
        <v>269</v>
      </c>
      <c r="C2" s="176"/>
      <c r="D2" s="176"/>
      <c r="E2" s="176"/>
      <c r="F2" s="176"/>
      <c r="G2" s="176"/>
      <c r="H2" s="176"/>
      <c r="I2" s="176"/>
      <c r="J2" s="176"/>
      <c r="K2" s="176"/>
    </row>
    <row r="3" spans="1:15" ht="13.5" customHeight="1">
      <c r="A3" s="24" t="s">
        <v>179</v>
      </c>
      <c r="B3" s="167" t="s">
        <v>148</v>
      </c>
      <c r="C3" s="167"/>
      <c r="D3" s="167"/>
      <c r="E3" s="167"/>
      <c r="F3" s="167"/>
      <c r="G3" s="167"/>
      <c r="H3" s="167"/>
      <c r="I3" s="167"/>
      <c r="J3" s="167"/>
      <c r="K3" s="167"/>
    </row>
    <row r="4" spans="1:15" ht="25.5" customHeight="1">
      <c r="A4" s="24" t="s">
        <v>102</v>
      </c>
      <c r="B4" s="167" t="s">
        <v>171</v>
      </c>
      <c r="C4" s="167"/>
      <c r="D4" s="167"/>
      <c r="E4" s="167"/>
      <c r="F4" s="167"/>
      <c r="G4" s="167"/>
      <c r="H4" s="167"/>
      <c r="I4" s="167"/>
      <c r="J4" s="167"/>
      <c r="K4" s="167"/>
    </row>
    <row r="5" spans="1:15" ht="17.25" customHeight="1">
      <c r="A5" s="24" t="s">
        <v>180</v>
      </c>
      <c r="B5" s="140" t="s">
        <v>149</v>
      </c>
      <c r="C5" s="141"/>
      <c r="D5" s="142"/>
      <c r="E5" s="138" t="s">
        <v>151</v>
      </c>
      <c r="F5" s="138" t="s">
        <v>152</v>
      </c>
      <c r="G5" s="138" t="s">
        <v>153</v>
      </c>
      <c r="H5" s="171" t="s">
        <v>154</v>
      </c>
      <c r="I5" s="174" t="s">
        <v>184</v>
      </c>
      <c r="J5" s="174"/>
      <c r="K5" s="174"/>
    </row>
    <row r="6" spans="1:15" ht="21" customHeight="1">
      <c r="A6" s="24"/>
      <c r="B6" s="143" t="s">
        <v>150</v>
      </c>
      <c r="C6" s="144"/>
      <c r="D6" s="145"/>
      <c r="E6" s="139"/>
      <c r="F6" s="139"/>
      <c r="G6" s="139"/>
      <c r="H6" s="172"/>
      <c r="I6" s="174"/>
      <c r="J6" s="174"/>
      <c r="K6" s="174"/>
    </row>
    <row r="7" spans="1:15" ht="54.75" customHeight="1">
      <c r="A7" s="24"/>
      <c r="B7" s="20" t="s">
        <v>155</v>
      </c>
      <c r="C7" s="20" t="s">
        <v>166</v>
      </c>
      <c r="D7" s="20" t="s">
        <v>172</v>
      </c>
      <c r="E7" s="20" t="s">
        <v>156</v>
      </c>
      <c r="F7" s="20" t="s">
        <v>157</v>
      </c>
      <c r="G7" s="20" t="s">
        <v>217</v>
      </c>
      <c r="H7" s="33" t="s">
        <v>158</v>
      </c>
      <c r="I7" s="175" t="s">
        <v>168</v>
      </c>
      <c r="J7" s="177" t="s">
        <v>275</v>
      </c>
      <c r="K7" s="178"/>
    </row>
    <row r="8" spans="1:15" ht="89.25" customHeight="1">
      <c r="A8" s="24"/>
      <c r="B8" s="21" t="s">
        <v>159</v>
      </c>
      <c r="C8" s="21" t="s">
        <v>170</v>
      </c>
      <c r="D8" s="21" t="s">
        <v>167</v>
      </c>
      <c r="E8" s="20" t="s">
        <v>160</v>
      </c>
      <c r="F8" s="20" t="s">
        <v>161</v>
      </c>
      <c r="G8" s="20" t="s">
        <v>162</v>
      </c>
      <c r="H8" s="33" t="s">
        <v>158</v>
      </c>
      <c r="I8" s="167" t="s">
        <v>169</v>
      </c>
      <c r="J8" s="179"/>
      <c r="K8" s="180"/>
    </row>
    <row r="9" spans="1:15" ht="52.5" customHeight="1">
      <c r="A9" s="24"/>
      <c r="B9" s="133" t="s">
        <v>163</v>
      </c>
      <c r="C9" s="134"/>
      <c r="D9" s="135"/>
      <c r="E9" s="34" t="s">
        <v>164</v>
      </c>
      <c r="F9" s="21" t="s">
        <v>165</v>
      </c>
      <c r="G9" s="21" t="s">
        <v>162</v>
      </c>
      <c r="H9" s="173" t="s">
        <v>158</v>
      </c>
      <c r="I9" s="167"/>
      <c r="J9" s="181"/>
      <c r="K9" s="182"/>
    </row>
    <row r="10" spans="1:15" ht="29.25" customHeight="1">
      <c r="A10" s="24" t="s">
        <v>181</v>
      </c>
      <c r="B10" s="170" t="s">
        <v>270</v>
      </c>
      <c r="C10" s="170"/>
      <c r="D10" s="170"/>
      <c r="E10" s="170"/>
      <c r="F10" s="170"/>
      <c r="G10" s="170"/>
      <c r="H10" s="170"/>
      <c r="I10" s="170"/>
      <c r="J10" s="170"/>
      <c r="K10" s="170"/>
    </row>
    <row r="11" spans="1:15" ht="42" customHeight="1">
      <c r="A11" s="24" t="s">
        <v>175</v>
      </c>
      <c r="B11" s="170" t="s">
        <v>273</v>
      </c>
      <c r="C11" s="170"/>
      <c r="D11" s="170"/>
      <c r="E11" s="170"/>
      <c r="F11" s="170"/>
      <c r="G11" s="170"/>
      <c r="H11" s="170"/>
      <c r="I11" s="170"/>
      <c r="J11" s="170"/>
      <c r="K11" s="170"/>
    </row>
    <row r="12" spans="1:15" ht="14.25" customHeight="1">
      <c r="A12" s="24"/>
      <c r="B12" s="169" t="s">
        <v>221</v>
      </c>
      <c r="C12" s="130" t="s">
        <v>276</v>
      </c>
      <c r="D12" s="130"/>
      <c r="E12" s="130"/>
      <c r="F12" s="130" t="s">
        <v>223</v>
      </c>
      <c r="G12" s="130"/>
      <c r="H12" s="130"/>
      <c r="I12" s="130"/>
      <c r="J12" s="130"/>
      <c r="K12" s="132" t="s">
        <v>108</v>
      </c>
    </row>
    <row r="13" spans="1:15" ht="30" customHeight="1">
      <c r="A13" s="24" t="s">
        <v>176</v>
      </c>
      <c r="B13" s="169"/>
      <c r="C13" s="130"/>
      <c r="D13" s="130"/>
      <c r="E13" s="130"/>
      <c r="F13" s="130" t="s">
        <v>224</v>
      </c>
      <c r="G13" s="130" t="s">
        <v>225</v>
      </c>
      <c r="H13" s="130"/>
      <c r="I13" s="130"/>
      <c r="J13" s="130" t="s">
        <v>226</v>
      </c>
      <c r="K13" s="132"/>
      <c r="L13" s="4"/>
      <c r="M13" s="4"/>
      <c r="N13" s="4"/>
      <c r="O13" s="4"/>
    </row>
    <row r="14" spans="1:15" ht="21.75" customHeight="1">
      <c r="A14" s="24"/>
      <c r="B14" s="169"/>
      <c r="C14" s="45" t="s">
        <v>227</v>
      </c>
      <c r="D14" s="45" t="s">
        <v>228</v>
      </c>
      <c r="E14" s="45" t="s">
        <v>229</v>
      </c>
      <c r="F14" s="130"/>
      <c r="G14" s="45" t="s">
        <v>227</v>
      </c>
      <c r="H14" s="45" t="s">
        <v>228</v>
      </c>
      <c r="I14" s="45" t="s">
        <v>229</v>
      </c>
      <c r="J14" s="130"/>
      <c r="K14" s="132"/>
      <c r="L14" s="4"/>
      <c r="M14" s="58"/>
      <c r="N14" s="58"/>
      <c r="O14" s="4"/>
    </row>
    <row r="15" spans="1:15" s="40" customFormat="1" ht="31.5" customHeight="1">
      <c r="A15" s="24"/>
      <c r="B15" s="162" t="str">
        <f>VLOOKUP($I$1,国内差旅标准2016!$B$7:C$42,2,0)</f>
        <v>北京市</v>
      </c>
      <c r="C15" s="160">
        <f>VLOOKUP($I$1,国内差旅标准2016!$B$7:D$42,3,0)</f>
        <v>1100</v>
      </c>
      <c r="D15" s="160">
        <f>VLOOKUP($I$1,国内差旅标准2016!$B$7:E$42,4,0)</f>
        <v>650</v>
      </c>
      <c r="E15" s="160">
        <f>VLOOKUP($I$1,国内差旅标准2016!$B$7:F$42,5,0)</f>
        <v>500</v>
      </c>
      <c r="F15" s="160" t="str">
        <f>IF(VLOOKUP($I$1,国内差旅标准2016!$B$7:G$42,6,0)=0,"",VLOOKUP($I$1,国内差旅标准2016!$B$7:G$42,6,0))</f>
        <v/>
      </c>
      <c r="G15" s="160" t="str">
        <f>IF(VLOOKUP($I$1,国内差旅标准2016!$B$7:H$42,7,0)=0,"",VLOOKUP($I$1,国内差旅标准2016!$B$7:H$42,7,0))</f>
        <v/>
      </c>
      <c r="H15" s="160" t="str">
        <f>IF(VLOOKUP($I$1,国内差旅标准2016!$B$7:I$42,8,0)=0,"",VLOOKUP($I$1,国内差旅标准2016!$B$7:I$42,8,0))</f>
        <v/>
      </c>
      <c r="I15" s="160" t="str">
        <f>IF(VLOOKUP($I$1,国内差旅标准2016!$B$7:J$42,9,0)=0,"",VLOOKUP($I$1,国内差旅标准2016!$B$7:J$42,9,0))</f>
        <v/>
      </c>
      <c r="J15" s="161" t="str">
        <f>IF(VLOOKUP($I$1,国内差旅标准2016!$B$7:K$42,10,0)=0,"",VLOOKUP($I$1,国内差旅标准2016!$B$7:K$42,10,0))</f>
        <v/>
      </c>
      <c r="K15" s="160">
        <f>VLOOKUP($I$1,国内差旅标准2016!$B$7:L$42,11,0)</f>
        <v>100</v>
      </c>
      <c r="L15" s="4"/>
      <c r="M15" s="58"/>
      <c r="N15" s="58"/>
      <c r="O15" s="4"/>
    </row>
    <row r="16" spans="1:15" ht="13.5" customHeight="1">
      <c r="A16" s="24" t="s">
        <v>177</v>
      </c>
      <c r="B16" s="168" t="s">
        <v>187</v>
      </c>
      <c r="C16" s="168"/>
      <c r="D16" s="168"/>
      <c r="E16" s="168"/>
      <c r="F16" s="168"/>
      <c r="G16" s="168"/>
      <c r="H16" s="168"/>
      <c r="I16" s="168"/>
      <c r="J16" s="168"/>
      <c r="K16" s="168"/>
      <c r="L16" s="58"/>
      <c r="M16" s="58"/>
      <c r="N16" s="58"/>
      <c r="O16" s="4"/>
    </row>
    <row r="17" spans="1:15" ht="132" customHeight="1">
      <c r="A17" s="24"/>
      <c r="B17" s="168"/>
      <c r="C17" s="168"/>
      <c r="D17" s="168"/>
      <c r="E17" s="168"/>
      <c r="F17" s="168"/>
      <c r="G17" s="168"/>
      <c r="H17" s="168"/>
      <c r="I17" s="168"/>
      <c r="J17" s="168"/>
      <c r="K17" s="168"/>
      <c r="L17" s="58"/>
      <c r="M17" s="58"/>
      <c r="N17" s="58"/>
      <c r="O17" s="4"/>
    </row>
    <row r="18" spans="1:15" ht="17.25" customHeight="1">
      <c r="A18" s="24" t="s">
        <v>103</v>
      </c>
      <c r="B18" s="163" t="s">
        <v>182</v>
      </c>
      <c r="C18" s="163"/>
      <c r="D18" s="163"/>
      <c r="E18" s="163"/>
      <c r="F18" s="164" t="s">
        <v>174</v>
      </c>
      <c r="G18" s="164"/>
      <c r="H18" s="164"/>
      <c r="I18" s="164"/>
      <c r="J18" s="164"/>
      <c r="K18" s="164"/>
      <c r="L18" s="4"/>
      <c r="M18" s="4"/>
      <c r="N18" s="4"/>
      <c r="O18" s="4"/>
    </row>
    <row r="19" spans="1:15" ht="18" customHeight="1">
      <c r="A19" s="24" t="s">
        <v>104</v>
      </c>
      <c r="B19" s="165" t="s">
        <v>173</v>
      </c>
      <c r="C19" s="165"/>
      <c r="D19" s="165"/>
      <c r="E19" s="165"/>
      <c r="F19" s="165"/>
      <c r="G19" s="165"/>
      <c r="H19" s="165"/>
      <c r="I19" s="165"/>
      <c r="J19" s="165"/>
      <c r="K19" s="165"/>
      <c r="L19" s="4"/>
      <c r="M19" s="4"/>
      <c r="N19" s="4"/>
      <c r="O19" s="4"/>
    </row>
    <row r="20" spans="1:15" s="40" customFormat="1" ht="24" customHeight="1">
      <c r="A20" s="24"/>
      <c r="B20" s="166" t="s">
        <v>185</v>
      </c>
      <c r="C20" s="166"/>
      <c r="D20" s="166"/>
      <c r="E20" s="166"/>
      <c r="F20" s="166"/>
      <c r="G20" s="166"/>
      <c r="H20" s="166"/>
      <c r="I20" s="166"/>
      <c r="J20" s="166"/>
      <c r="K20" s="166"/>
    </row>
    <row r="21" spans="1:15" ht="28.5" customHeight="1">
      <c r="A21" s="24" t="s">
        <v>186</v>
      </c>
      <c r="B21" s="167" t="s">
        <v>183</v>
      </c>
      <c r="C21" s="167"/>
      <c r="D21" s="167"/>
      <c r="E21" s="167"/>
      <c r="F21" s="167"/>
      <c r="G21" s="167"/>
      <c r="H21" s="167"/>
      <c r="I21" s="167"/>
      <c r="J21" s="167"/>
      <c r="K21" s="167"/>
    </row>
    <row r="22" spans="1:15" ht="21.75" customHeight="1">
      <c r="A22" s="24"/>
      <c r="B22" t="s">
        <v>100</v>
      </c>
      <c r="H22" s="26" t="s">
        <v>105</v>
      </c>
      <c r="J22" s="27">
        <f ca="1">+TODAY()</f>
        <v>42372</v>
      </c>
    </row>
    <row r="23" spans="1:15">
      <c r="A23" s="24"/>
    </row>
  </sheetData>
  <mergeCells count="28">
    <mergeCell ref="G5:G6"/>
    <mergeCell ref="H5:H6"/>
    <mergeCell ref="E5:E6"/>
    <mergeCell ref="F5:F6"/>
    <mergeCell ref="B5:D5"/>
    <mergeCell ref="B6:D6"/>
    <mergeCell ref="I5:K6"/>
    <mergeCell ref="B4:K4"/>
    <mergeCell ref="B3:K3"/>
    <mergeCell ref="B2:K2"/>
    <mergeCell ref="B18:E18"/>
    <mergeCell ref="B16:K17"/>
    <mergeCell ref="F18:K18"/>
    <mergeCell ref="B19:K19"/>
    <mergeCell ref="B20:K20"/>
    <mergeCell ref="B21:K21"/>
    <mergeCell ref="K12:K14"/>
    <mergeCell ref="B9:D9"/>
    <mergeCell ref="I8:I9"/>
    <mergeCell ref="B12:B14"/>
    <mergeCell ref="B10:K10"/>
    <mergeCell ref="B11:K11"/>
    <mergeCell ref="J7:K9"/>
    <mergeCell ref="C12:E13"/>
    <mergeCell ref="F12:J12"/>
    <mergeCell ref="F13:F14"/>
    <mergeCell ref="G13:I13"/>
    <mergeCell ref="J13:J14"/>
  </mergeCells>
  <phoneticPr fontId="16" type="noConversion"/>
  <pageMargins left="0.7" right="0.7" top="0.35" bottom="0.28999999999999998" header="0.21" footer="0.18"/>
  <pageSetup paperSize="9" orientation="portrait" r:id="rId1"/>
</worksheet>
</file>

<file path=xl/worksheets/sheet6.xml><?xml version="1.0" encoding="utf-8"?>
<worksheet xmlns="http://schemas.openxmlformats.org/spreadsheetml/2006/main" xmlns:r="http://schemas.openxmlformats.org/officeDocument/2006/relationships">
  <dimension ref="A1:M42"/>
  <sheetViews>
    <sheetView topLeftCell="A7" workbookViewId="0">
      <selection activeCell="B17" sqref="B17"/>
    </sheetView>
  </sheetViews>
  <sheetFormatPr defaultRowHeight="13.5"/>
  <cols>
    <col min="1" max="1" width="4.875" bestFit="1" customWidth="1"/>
    <col min="2" max="2" width="9" style="40"/>
    <col min="3" max="3" width="16.875" customWidth="1"/>
  </cols>
  <sheetData>
    <row r="1" spans="1:13" ht="21.75">
      <c r="A1" s="146" t="s">
        <v>219</v>
      </c>
      <c r="B1" s="146"/>
      <c r="C1" s="146"/>
      <c r="D1" s="146"/>
      <c r="E1" s="146"/>
      <c r="F1" s="146"/>
      <c r="G1" s="146"/>
      <c r="H1" s="146"/>
      <c r="I1" s="146"/>
      <c r="J1" s="146"/>
      <c r="K1" s="146"/>
    </row>
    <row r="2" spans="1:13" ht="25.5">
      <c r="A2" s="41"/>
      <c r="B2" s="41"/>
      <c r="C2" s="41"/>
      <c r="D2" s="41"/>
      <c r="E2" s="41"/>
      <c r="F2" s="41"/>
      <c r="G2" s="41"/>
      <c r="H2" s="41"/>
      <c r="I2" s="41"/>
      <c r="J2" s="41"/>
      <c r="K2" s="41"/>
    </row>
    <row r="3" spans="1:13" ht="14.25" thickBot="1">
      <c r="A3" s="42"/>
      <c r="B3" s="42"/>
      <c r="C3" s="43"/>
      <c r="D3" s="147" t="s">
        <v>220</v>
      </c>
      <c r="E3" s="147"/>
      <c r="F3" s="147"/>
      <c r="G3" s="147"/>
      <c r="H3" s="147"/>
      <c r="I3" s="147"/>
      <c r="J3" s="147"/>
      <c r="K3" s="42"/>
    </row>
    <row r="4" spans="1:13">
      <c r="A4" s="148" t="s">
        <v>271</v>
      </c>
      <c r="B4" s="157"/>
      <c r="C4" s="136" t="s">
        <v>221</v>
      </c>
      <c r="D4" s="122" t="s">
        <v>222</v>
      </c>
      <c r="E4" s="123"/>
      <c r="F4" s="124"/>
      <c r="G4" s="128" t="s">
        <v>223</v>
      </c>
      <c r="H4" s="128"/>
      <c r="I4" s="128"/>
      <c r="J4" s="128"/>
      <c r="K4" s="129"/>
      <c r="L4" s="132" t="s">
        <v>108</v>
      </c>
    </row>
    <row r="5" spans="1:13">
      <c r="A5" s="149"/>
      <c r="B5" s="157"/>
      <c r="C5" s="136"/>
      <c r="D5" s="125"/>
      <c r="E5" s="126"/>
      <c r="F5" s="127"/>
      <c r="G5" s="130" t="s">
        <v>224</v>
      </c>
      <c r="H5" s="130" t="s">
        <v>225</v>
      </c>
      <c r="I5" s="130"/>
      <c r="J5" s="130"/>
      <c r="K5" s="131" t="s">
        <v>226</v>
      </c>
      <c r="L5" s="132"/>
    </row>
    <row r="6" spans="1:13" ht="13.5" customHeight="1">
      <c r="A6" s="150"/>
      <c r="B6" s="158" t="s">
        <v>272</v>
      </c>
      <c r="C6" s="137"/>
      <c r="D6" s="44" t="s">
        <v>227</v>
      </c>
      <c r="E6" s="45" t="s">
        <v>228</v>
      </c>
      <c r="F6" s="45" t="s">
        <v>229</v>
      </c>
      <c r="G6" s="130"/>
      <c r="H6" s="45" t="s">
        <v>227</v>
      </c>
      <c r="I6" s="45" t="s">
        <v>228</v>
      </c>
      <c r="J6" s="45" t="s">
        <v>229</v>
      </c>
      <c r="K6" s="131"/>
      <c r="L6" s="132"/>
    </row>
    <row r="7" spans="1:13" ht="14.25" thickBot="1">
      <c r="A7" s="46">
        <v>14</v>
      </c>
      <c r="B7" s="159">
        <v>1</v>
      </c>
      <c r="C7" s="47" t="s">
        <v>244</v>
      </c>
      <c r="D7" s="50">
        <v>800</v>
      </c>
      <c r="E7" s="48">
        <v>460</v>
      </c>
      <c r="F7" s="52">
        <v>350</v>
      </c>
      <c r="G7" s="52"/>
      <c r="H7" s="52"/>
      <c r="I7" s="52"/>
      <c r="J7" s="52"/>
      <c r="K7" s="53"/>
      <c r="L7" s="31">
        <v>100</v>
      </c>
      <c r="M7">
        <v>1</v>
      </c>
    </row>
    <row r="8" spans="1:13" ht="14.25" thickBot="1">
      <c r="A8" s="46">
        <v>1</v>
      </c>
      <c r="B8" s="159">
        <v>2</v>
      </c>
      <c r="C8" s="47" t="s">
        <v>230</v>
      </c>
      <c r="D8" s="46">
        <v>1100</v>
      </c>
      <c r="E8" s="48">
        <v>650</v>
      </c>
      <c r="F8" s="48">
        <v>500</v>
      </c>
      <c r="G8" s="48"/>
      <c r="H8" s="48"/>
      <c r="I8" s="48"/>
      <c r="J8" s="48"/>
      <c r="K8" s="49"/>
      <c r="L8" s="31">
        <v>100</v>
      </c>
      <c r="M8" s="40">
        <v>2</v>
      </c>
    </row>
    <row r="9" spans="1:13" ht="14.25" thickBot="1">
      <c r="A9" s="46">
        <v>7</v>
      </c>
      <c r="B9" s="159">
        <v>3</v>
      </c>
      <c r="C9" s="47" t="s">
        <v>236</v>
      </c>
      <c r="D9" s="50">
        <v>800</v>
      </c>
      <c r="E9" s="48">
        <v>490</v>
      </c>
      <c r="F9" s="48">
        <v>350</v>
      </c>
      <c r="G9" s="48" t="s">
        <v>237</v>
      </c>
      <c r="H9" s="48">
        <v>960</v>
      </c>
      <c r="I9" s="48">
        <v>590</v>
      </c>
      <c r="J9" s="48">
        <v>420</v>
      </c>
      <c r="K9" s="51">
        <v>0.2</v>
      </c>
      <c r="L9" s="31">
        <v>100</v>
      </c>
      <c r="M9" s="40">
        <v>3</v>
      </c>
    </row>
    <row r="10" spans="1:13" ht="14.25" thickBot="1">
      <c r="A10" s="46">
        <v>15</v>
      </c>
      <c r="B10" s="159">
        <v>4</v>
      </c>
      <c r="C10" s="47" t="s">
        <v>245</v>
      </c>
      <c r="D10" s="46">
        <v>900</v>
      </c>
      <c r="E10" s="48">
        <v>480</v>
      </c>
      <c r="F10" s="48">
        <v>380</v>
      </c>
      <c r="G10" s="48"/>
      <c r="H10" s="48"/>
      <c r="I10" s="48"/>
      <c r="J10" s="48"/>
      <c r="K10" s="49"/>
      <c r="L10" s="31">
        <v>100</v>
      </c>
      <c r="M10" s="40">
        <v>4</v>
      </c>
    </row>
    <row r="11" spans="1:13" ht="14.25" thickBot="1">
      <c r="A11" s="46">
        <v>33</v>
      </c>
      <c r="B11" s="159">
        <v>5</v>
      </c>
      <c r="C11" s="47" t="s">
        <v>265</v>
      </c>
      <c r="D11" s="50">
        <v>800</v>
      </c>
      <c r="E11" s="48">
        <v>470</v>
      </c>
      <c r="F11" s="48">
        <v>350</v>
      </c>
      <c r="G11" s="48"/>
      <c r="H11" s="48"/>
      <c r="I11" s="48"/>
      <c r="J11" s="48"/>
      <c r="K11" s="49"/>
      <c r="L11" s="31">
        <v>100</v>
      </c>
      <c r="M11" s="40">
        <v>5</v>
      </c>
    </row>
    <row r="12" spans="1:13" ht="14.25" thickBot="1">
      <c r="A12" s="46">
        <v>25</v>
      </c>
      <c r="B12" s="159">
        <v>6</v>
      </c>
      <c r="C12" s="47" t="s">
        <v>255</v>
      </c>
      <c r="D12" s="50">
        <v>800</v>
      </c>
      <c r="E12" s="48">
        <v>470</v>
      </c>
      <c r="F12" s="48">
        <v>350</v>
      </c>
      <c r="G12" s="48"/>
      <c r="H12" s="48"/>
      <c r="I12" s="48"/>
      <c r="J12" s="48"/>
      <c r="K12" s="49"/>
      <c r="L12" s="31">
        <v>100</v>
      </c>
      <c r="M12" s="40">
        <v>6</v>
      </c>
    </row>
    <row r="13" spans="1:13" ht="14.25" thickBot="1">
      <c r="A13" s="46">
        <v>23</v>
      </c>
      <c r="B13" s="159">
        <v>7</v>
      </c>
      <c r="C13" s="47" t="s">
        <v>253</v>
      </c>
      <c r="D13" s="46">
        <v>900</v>
      </c>
      <c r="E13" s="48">
        <v>550</v>
      </c>
      <c r="F13" s="48">
        <v>450</v>
      </c>
      <c r="G13" s="48"/>
      <c r="H13" s="48"/>
      <c r="I13" s="48"/>
      <c r="J13" s="48"/>
      <c r="K13" s="49"/>
      <c r="L13" s="31">
        <v>100</v>
      </c>
      <c r="M13" s="40">
        <v>7</v>
      </c>
    </row>
    <row r="14" spans="1:13" ht="14.25" thickBot="1">
      <c r="A14" s="46">
        <v>29</v>
      </c>
      <c r="B14" s="159">
        <v>8</v>
      </c>
      <c r="C14" s="47" t="s">
        <v>260</v>
      </c>
      <c r="D14" s="50">
        <v>800</v>
      </c>
      <c r="E14" s="48">
        <v>470</v>
      </c>
      <c r="F14" s="52">
        <v>370</v>
      </c>
      <c r="G14" s="52"/>
      <c r="H14" s="52"/>
      <c r="I14" s="52"/>
      <c r="J14" s="52"/>
      <c r="K14" s="53"/>
      <c r="L14" s="31">
        <v>100</v>
      </c>
      <c r="M14" s="40">
        <v>8</v>
      </c>
    </row>
    <row r="15" spans="1:13" ht="14.25" thickBot="1">
      <c r="A15" s="46">
        <v>26</v>
      </c>
      <c r="B15" s="159">
        <v>9</v>
      </c>
      <c r="C15" s="47" t="s">
        <v>256</v>
      </c>
      <c r="D15" s="50">
        <v>800</v>
      </c>
      <c r="E15" s="48">
        <v>500</v>
      </c>
      <c r="F15" s="48">
        <v>350</v>
      </c>
      <c r="G15" s="48" t="s">
        <v>257</v>
      </c>
      <c r="H15" s="48">
        <v>1040</v>
      </c>
      <c r="I15" s="48">
        <v>650</v>
      </c>
      <c r="J15" s="48">
        <v>450</v>
      </c>
      <c r="K15" s="51">
        <v>0.3</v>
      </c>
      <c r="L15" s="31">
        <v>100</v>
      </c>
      <c r="M15" s="40">
        <v>9</v>
      </c>
    </row>
    <row r="16" spans="1:13" ht="14.25" thickBot="1">
      <c r="A16" s="46">
        <v>3</v>
      </c>
      <c r="B16" s="159">
        <v>10</v>
      </c>
      <c r="C16" s="47" t="s">
        <v>232</v>
      </c>
      <c r="D16" s="50">
        <v>800</v>
      </c>
      <c r="E16" s="48">
        <v>450</v>
      </c>
      <c r="F16" s="48">
        <v>350</v>
      </c>
      <c r="G16" s="48"/>
      <c r="H16" s="48"/>
      <c r="I16" s="48"/>
      <c r="J16" s="48"/>
      <c r="K16" s="49"/>
      <c r="L16" s="31">
        <v>100</v>
      </c>
      <c r="M16" s="40">
        <v>10</v>
      </c>
    </row>
    <row r="17" spans="1:13" ht="14.25" thickBot="1">
      <c r="A17" s="46">
        <v>20</v>
      </c>
      <c r="B17" s="159">
        <v>11</v>
      </c>
      <c r="C17" s="47" t="s">
        <v>250</v>
      </c>
      <c r="D17" s="46">
        <v>900</v>
      </c>
      <c r="E17" s="48">
        <v>480</v>
      </c>
      <c r="F17" s="52">
        <v>380</v>
      </c>
      <c r="G17" s="52"/>
      <c r="H17" s="52"/>
      <c r="I17" s="52"/>
      <c r="J17" s="52"/>
      <c r="K17" s="53"/>
      <c r="L17" s="31">
        <v>100</v>
      </c>
      <c r="M17" s="40">
        <v>11</v>
      </c>
    </row>
    <row r="18" spans="1:13" ht="14.25" thickBot="1">
      <c r="A18" s="46">
        <v>9</v>
      </c>
      <c r="B18" s="159">
        <v>12</v>
      </c>
      <c r="C18" s="47" t="s">
        <v>239</v>
      </c>
      <c r="D18" s="50">
        <v>800</v>
      </c>
      <c r="E18" s="48">
        <v>450</v>
      </c>
      <c r="F18" s="48">
        <v>350</v>
      </c>
      <c r="G18" s="48" t="s">
        <v>237</v>
      </c>
      <c r="H18" s="48">
        <v>960</v>
      </c>
      <c r="I18" s="48">
        <v>540</v>
      </c>
      <c r="J18" s="48">
        <v>420</v>
      </c>
      <c r="K18" s="51">
        <v>0.2</v>
      </c>
      <c r="L18" s="31">
        <v>100</v>
      </c>
      <c r="M18" s="40">
        <v>12</v>
      </c>
    </row>
    <row r="19" spans="1:13" ht="14.25" thickBot="1">
      <c r="A19" s="46">
        <v>21</v>
      </c>
      <c r="B19" s="159">
        <v>13</v>
      </c>
      <c r="C19" s="47" t="s">
        <v>251</v>
      </c>
      <c r="D19" s="50">
        <v>800</v>
      </c>
      <c r="E19" s="48">
        <v>480</v>
      </c>
      <c r="F19" s="52">
        <v>350</v>
      </c>
      <c r="G19" s="52"/>
      <c r="H19" s="52"/>
      <c r="I19" s="52"/>
      <c r="J19" s="52"/>
      <c r="K19" s="53"/>
      <c r="L19" s="31">
        <v>100</v>
      </c>
      <c r="M19" s="40">
        <v>13</v>
      </c>
    </row>
    <row r="20" spans="1:13" ht="14.25" thickBot="1">
      <c r="A20" s="46">
        <v>22</v>
      </c>
      <c r="B20" s="159">
        <v>14</v>
      </c>
      <c r="C20" s="47" t="s">
        <v>252</v>
      </c>
      <c r="D20" s="50">
        <v>800</v>
      </c>
      <c r="E20" s="48">
        <v>450</v>
      </c>
      <c r="F20" s="52">
        <v>350</v>
      </c>
      <c r="G20" s="52"/>
      <c r="H20" s="52"/>
      <c r="I20" s="52"/>
      <c r="J20" s="52"/>
      <c r="K20" s="53"/>
      <c r="L20" s="31">
        <v>100</v>
      </c>
      <c r="M20" s="40">
        <v>14</v>
      </c>
    </row>
    <row r="21" spans="1:13" ht="14.25" thickBot="1">
      <c r="A21" s="46">
        <v>8</v>
      </c>
      <c r="B21" s="159">
        <v>15</v>
      </c>
      <c r="C21" s="47" t="s">
        <v>238</v>
      </c>
      <c r="D21" s="50">
        <v>800</v>
      </c>
      <c r="E21" s="48">
        <v>450</v>
      </c>
      <c r="F21" s="48">
        <v>350</v>
      </c>
      <c r="G21" s="48"/>
      <c r="H21" s="48"/>
      <c r="I21" s="48"/>
      <c r="J21" s="48"/>
      <c r="K21" s="49"/>
      <c r="L21" s="31">
        <v>100</v>
      </c>
      <c r="M21" s="40">
        <v>15</v>
      </c>
    </row>
    <row r="22" spans="1:13" ht="14.25" thickBot="1">
      <c r="A22" s="46">
        <v>11</v>
      </c>
      <c r="B22" s="159">
        <v>16</v>
      </c>
      <c r="C22" s="47" t="s">
        <v>241</v>
      </c>
      <c r="D22" s="46">
        <v>900</v>
      </c>
      <c r="E22" s="48">
        <v>490</v>
      </c>
      <c r="F22" s="52">
        <v>380</v>
      </c>
      <c r="G22" s="52"/>
      <c r="H22" s="52"/>
      <c r="I22" s="52"/>
      <c r="J22" s="52"/>
      <c r="K22" s="53"/>
      <c r="L22" s="31">
        <v>100</v>
      </c>
      <c r="M22" s="40">
        <v>16</v>
      </c>
    </row>
    <row r="23" spans="1:13" ht="14.25" thickBot="1">
      <c r="A23" s="46">
        <v>17</v>
      </c>
      <c r="B23" s="159">
        <v>17</v>
      </c>
      <c r="C23" s="47" t="s">
        <v>247</v>
      </c>
      <c r="D23" s="50">
        <v>800</v>
      </c>
      <c r="E23" s="48">
        <v>470</v>
      </c>
      <c r="F23" s="48">
        <v>350</v>
      </c>
      <c r="G23" s="48"/>
      <c r="H23" s="48"/>
      <c r="I23" s="48"/>
      <c r="J23" s="48"/>
      <c r="K23" s="49"/>
      <c r="L23" s="31">
        <v>100</v>
      </c>
      <c r="M23" s="40">
        <v>17</v>
      </c>
    </row>
    <row r="24" spans="1:13" ht="14.25" thickBot="1">
      <c r="A24" s="46">
        <v>6</v>
      </c>
      <c r="B24" s="159">
        <v>18</v>
      </c>
      <c r="C24" s="47" t="s">
        <v>235</v>
      </c>
      <c r="D24" s="50">
        <v>800</v>
      </c>
      <c r="E24" s="48">
        <v>480</v>
      </c>
      <c r="F24" s="48">
        <v>350</v>
      </c>
      <c r="G24" s="48"/>
      <c r="H24" s="48"/>
      <c r="I24" s="48"/>
      <c r="J24" s="48"/>
      <c r="K24" s="49"/>
      <c r="L24" s="31">
        <v>100</v>
      </c>
      <c r="M24" s="40">
        <v>18</v>
      </c>
    </row>
    <row r="25" spans="1:13" ht="14.25" thickBot="1">
      <c r="A25" s="46">
        <v>5</v>
      </c>
      <c r="B25" s="159">
        <v>19</v>
      </c>
      <c r="C25" s="47" t="s">
        <v>234</v>
      </c>
      <c r="D25" s="50">
        <v>800</v>
      </c>
      <c r="E25" s="48">
        <v>460</v>
      </c>
      <c r="F25" s="48">
        <v>350</v>
      </c>
      <c r="G25" s="48"/>
      <c r="H25" s="48"/>
      <c r="I25" s="48"/>
      <c r="J25" s="48"/>
      <c r="K25" s="51"/>
      <c r="L25" s="31">
        <v>100</v>
      </c>
      <c r="M25" s="40">
        <v>19</v>
      </c>
    </row>
    <row r="26" spans="1:13" ht="14.25" thickBot="1">
      <c r="A26" s="46">
        <v>35</v>
      </c>
      <c r="B26" s="159">
        <v>20</v>
      </c>
      <c r="C26" s="47" t="s">
        <v>267</v>
      </c>
      <c r="D26" s="50">
        <v>800</v>
      </c>
      <c r="E26" s="48">
        <v>470</v>
      </c>
      <c r="F26" s="48">
        <v>350</v>
      </c>
      <c r="G26" s="48"/>
      <c r="H26" s="48"/>
      <c r="I26" s="48"/>
      <c r="J26" s="48"/>
      <c r="K26" s="51"/>
      <c r="L26" s="31">
        <v>100</v>
      </c>
      <c r="M26" s="40">
        <v>20</v>
      </c>
    </row>
    <row r="27" spans="1:13" ht="14.25" thickBot="1">
      <c r="A27" s="46">
        <v>13</v>
      </c>
      <c r="B27" s="159">
        <v>21</v>
      </c>
      <c r="C27" s="47" t="s">
        <v>243</v>
      </c>
      <c r="D27" s="50">
        <v>800</v>
      </c>
      <c r="E27" s="48">
        <v>450</v>
      </c>
      <c r="F27" s="52">
        <v>350</v>
      </c>
      <c r="G27" s="52"/>
      <c r="H27" s="52"/>
      <c r="I27" s="52"/>
      <c r="J27" s="52"/>
      <c r="K27" s="53"/>
      <c r="L27" s="31">
        <v>100</v>
      </c>
      <c r="M27" s="40">
        <v>21</v>
      </c>
    </row>
    <row r="28" spans="1:13" ht="14.25" thickBot="1">
      <c r="A28" s="46">
        <v>19</v>
      </c>
      <c r="B28" s="159">
        <v>22</v>
      </c>
      <c r="C28" s="47" t="s">
        <v>249</v>
      </c>
      <c r="D28" s="50">
        <v>800</v>
      </c>
      <c r="E28" s="48">
        <v>490</v>
      </c>
      <c r="F28" s="52">
        <v>380</v>
      </c>
      <c r="G28" s="48" t="s">
        <v>237</v>
      </c>
      <c r="H28" s="48">
        <v>960</v>
      </c>
      <c r="I28" s="48">
        <v>590</v>
      </c>
      <c r="J28" s="48">
        <v>450</v>
      </c>
      <c r="K28" s="51">
        <v>0.2</v>
      </c>
      <c r="L28" s="31">
        <v>100</v>
      </c>
      <c r="M28" s="40">
        <v>22</v>
      </c>
    </row>
    <row r="29" spans="1:13" ht="14.25" thickBot="1">
      <c r="A29" s="46">
        <v>34</v>
      </c>
      <c r="B29" s="159">
        <v>23</v>
      </c>
      <c r="C29" s="47" t="s">
        <v>266</v>
      </c>
      <c r="D29" s="50">
        <v>800</v>
      </c>
      <c r="E29" s="48">
        <v>500</v>
      </c>
      <c r="F29" s="52">
        <v>350</v>
      </c>
      <c r="G29" s="48" t="s">
        <v>263</v>
      </c>
      <c r="H29" s="48">
        <v>1200</v>
      </c>
      <c r="I29" s="48">
        <v>750</v>
      </c>
      <c r="J29" s="48">
        <v>530</v>
      </c>
      <c r="K29" s="51">
        <v>0.5</v>
      </c>
      <c r="L29" s="31">
        <v>120</v>
      </c>
      <c r="M29" s="40">
        <v>23</v>
      </c>
    </row>
    <row r="30" spans="1:13" ht="14.25" thickBot="1">
      <c r="A30" s="46">
        <v>16</v>
      </c>
      <c r="B30" s="159">
        <v>24</v>
      </c>
      <c r="C30" s="47" t="s">
        <v>246</v>
      </c>
      <c r="D30" s="50">
        <v>900</v>
      </c>
      <c r="E30" s="48">
        <v>500</v>
      </c>
      <c r="F30" s="48">
        <v>400</v>
      </c>
      <c r="G30" s="48"/>
      <c r="H30" s="48"/>
      <c r="I30" s="48"/>
      <c r="J30" s="48"/>
      <c r="K30" s="51"/>
      <c r="L30" s="31">
        <v>100</v>
      </c>
      <c r="M30" s="40">
        <v>24</v>
      </c>
    </row>
    <row r="31" spans="1:13" ht="14.25" thickBot="1">
      <c r="A31" s="46">
        <v>18</v>
      </c>
      <c r="B31" s="159">
        <v>25</v>
      </c>
      <c r="C31" s="47" t="s">
        <v>248</v>
      </c>
      <c r="D31" s="50">
        <v>800</v>
      </c>
      <c r="E31" s="48">
        <v>480</v>
      </c>
      <c r="F31" s="48">
        <v>380</v>
      </c>
      <c r="G31" s="48"/>
      <c r="H31" s="48"/>
      <c r="I31" s="48"/>
      <c r="J31" s="48"/>
      <c r="K31" s="49"/>
      <c r="L31" s="31">
        <v>100</v>
      </c>
      <c r="M31" s="40">
        <v>25</v>
      </c>
    </row>
    <row r="32" spans="1:13" ht="14.25" thickBot="1">
      <c r="A32" s="46">
        <v>4</v>
      </c>
      <c r="B32" s="159">
        <v>26</v>
      </c>
      <c r="C32" s="47" t="s">
        <v>233</v>
      </c>
      <c r="D32" s="50">
        <v>800</v>
      </c>
      <c r="E32" s="48">
        <v>480</v>
      </c>
      <c r="F32" s="48">
        <v>350</v>
      </c>
      <c r="G32" s="48"/>
      <c r="H32" s="48"/>
      <c r="I32" s="48"/>
      <c r="J32" s="48"/>
      <c r="K32" s="49"/>
      <c r="L32" s="31">
        <v>100</v>
      </c>
      <c r="M32" s="40">
        <v>26</v>
      </c>
    </row>
    <row r="33" spans="1:13" ht="14.25" thickBot="1">
      <c r="A33" s="46">
        <v>32</v>
      </c>
      <c r="B33" s="159">
        <v>27</v>
      </c>
      <c r="C33" s="47" t="s">
        <v>264</v>
      </c>
      <c r="D33" s="50">
        <v>800</v>
      </c>
      <c r="E33" s="48">
        <v>460</v>
      </c>
      <c r="F33" s="48">
        <v>350</v>
      </c>
      <c r="G33" s="48"/>
      <c r="H33" s="48"/>
      <c r="I33" s="48"/>
      <c r="J33" s="48"/>
      <c r="K33" s="49"/>
      <c r="L33" s="31">
        <v>100</v>
      </c>
      <c r="M33" s="40">
        <v>27</v>
      </c>
    </row>
    <row r="34" spans="1:13" ht="14.25" thickBot="1">
      <c r="A34" s="46">
        <v>10</v>
      </c>
      <c r="B34" s="159">
        <v>28</v>
      </c>
      <c r="C34" s="47" t="s">
        <v>240</v>
      </c>
      <c r="D34" s="46">
        <v>1100</v>
      </c>
      <c r="E34" s="48">
        <v>600</v>
      </c>
      <c r="F34" s="48">
        <v>500</v>
      </c>
      <c r="G34" s="48"/>
      <c r="H34" s="48"/>
      <c r="I34" s="48"/>
      <c r="J34" s="48"/>
      <c r="K34" s="49"/>
      <c r="L34" s="31">
        <v>100</v>
      </c>
      <c r="M34" s="40">
        <v>28</v>
      </c>
    </row>
    <row r="35" spans="1:13" ht="14.25" thickBot="1">
      <c r="A35" s="46">
        <v>24</v>
      </c>
      <c r="B35" s="159">
        <v>29</v>
      </c>
      <c r="C35" s="47" t="s">
        <v>254</v>
      </c>
      <c r="D35" s="46">
        <v>900</v>
      </c>
      <c r="E35" s="48">
        <v>550</v>
      </c>
      <c r="F35" s="48">
        <v>450</v>
      </c>
      <c r="G35" s="48"/>
      <c r="H35" s="48"/>
      <c r="I35" s="48"/>
      <c r="J35" s="48"/>
      <c r="K35" s="49"/>
      <c r="L35" s="31">
        <v>100</v>
      </c>
      <c r="M35" s="40">
        <v>29</v>
      </c>
    </row>
    <row r="36" spans="1:13" ht="14.25" thickBot="1">
      <c r="A36" s="46">
        <v>28</v>
      </c>
      <c r="B36" s="159">
        <v>30</v>
      </c>
      <c r="C36" s="47" t="s">
        <v>259</v>
      </c>
      <c r="D36" s="46">
        <v>900</v>
      </c>
      <c r="E36" s="48">
        <v>470</v>
      </c>
      <c r="F36" s="52">
        <v>370</v>
      </c>
      <c r="G36" s="52"/>
      <c r="H36" s="52"/>
      <c r="I36" s="52"/>
      <c r="J36" s="52"/>
      <c r="K36" s="53"/>
      <c r="L36" s="31">
        <v>100</v>
      </c>
      <c r="M36" s="40">
        <v>30</v>
      </c>
    </row>
    <row r="37" spans="1:13" ht="14.25" thickBot="1">
      <c r="A37" s="46">
        <v>2</v>
      </c>
      <c r="B37" s="159">
        <v>31</v>
      </c>
      <c r="C37" s="47" t="s">
        <v>231</v>
      </c>
      <c r="D37" s="50">
        <v>800</v>
      </c>
      <c r="E37" s="48">
        <v>480</v>
      </c>
      <c r="F37" s="48">
        <v>380</v>
      </c>
      <c r="G37" s="48"/>
      <c r="H37" s="48"/>
      <c r="I37" s="48"/>
      <c r="J37" s="48"/>
      <c r="K37" s="49"/>
      <c r="L37" s="31">
        <v>100</v>
      </c>
      <c r="M37" s="40">
        <v>31</v>
      </c>
    </row>
    <row r="38" spans="1:13" ht="14.25" thickBot="1">
      <c r="A38" s="46">
        <v>31</v>
      </c>
      <c r="B38" s="159">
        <v>32</v>
      </c>
      <c r="C38" s="47" t="s">
        <v>262</v>
      </c>
      <c r="D38" s="50">
        <v>800</v>
      </c>
      <c r="E38" s="48">
        <v>500</v>
      </c>
      <c r="F38" s="52">
        <v>350</v>
      </c>
      <c r="G38" s="48" t="s">
        <v>263</v>
      </c>
      <c r="H38" s="48">
        <v>1200</v>
      </c>
      <c r="I38" s="48">
        <v>750</v>
      </c>
      <c r="J38" s="48">
        <v>530</v>
      </c>
      <c r="K38" s="51">
        <v>0.5</v>
      </c>
      <c r="L38" s="31">
        <v>120</v>
      </c>
      <c r="M38" s="40">
        <v>32</v>
      </c>
    </row>
    <row r="39" spans="1:13" ht="14.25" thickBot="1">
      <c r="A39" s="46">
        <v>36</v>
      </c>
      <c r="B39" s="159">
        <v>33</v>
      </c>
      <c r="C39" s="47" t="s">
        <v>268</v>
      </c>
      <c r="D39" s="50">
        <v>800</v>
      </c>
      <c r="E39" s="48">
        <v>480</v>
      </c>
      <c r="F39" s="48">
        <v>350</v>
      </c>
      <c r="G39" s="48"/>
      <c r="H39" s="48"/>
      <c r="I39" s="48"/>
      <c r="J39" s="48"/>
      <c r="K39" s="49"/>
      <c r="L39" s="31">
        <v>120</v>
      </c>
      <c r="M39" s="40">
        <v>33</v>
      </c>
    </row>
    <row r="40" spans="1:13" ht="14.25" thickBot="1">
      <c r="A40" s="46">
        <v>30</v>
      </c>
      <c r="B40" s="159">
        <v>34</v>
      </c>
      <c r="C40" s="47" t="s">
        <v>261</v>
      </c>
      <c r="D40" s="46">
        <v>900</v>
      </c>
      <c r="E40" s="48">
        <v>480</v>
      </c>
      <c r="F40" s="52">
        <v>380</v>
      </c>
      <c r="G40" s="52"/>
      <c r="H40" s="52"/>
      <c r="I40" s="52"/>
      <c r="J40" s="52"/>
      <c r="K40" s="53"/>
      <c r="L40" s="31">
        <v>100</v>
      </c>
      <c r="M40" s="40">
        <v>34</v>
      </c>
    </row>
    <row r="41" spans="1:13" ht="14.25" thickBot="1">
      <c r="A41" s="46">
        <v>12</v>
      </c>
      <c r="B41" s="159">
        <v>35</v>
      </c>
      <c r="C41" s="47" t="s">
        <v>242</v>
      </c>
      <c r="D41" s="46">
        <v>900</v>
      </c>
      <c r="E41" s="48">
        <v>500</v>
      </c>
      <c r="F41" s="48">
        <v>400</v>
      </c>
      <c r="G41" s="48"/>
      <c r="H41" s="48"/>
      <c r="I41" s="48"/>
      <c r="J41" s="48"/>
      <c r="K41" s="49"/>
      <c r="L41" s="31">
        <v>100</v>
      </c>
      <c r="M41" s="40">
        <v>35</v>
      </c>
    </row>
    <row r="42" spans="1:13" ht="14.25" thickBot="1">
      <c r="A42" s="54">
        <v>27</v>
      </c>
      <c r="B42" s="159">
        <v>36</v>
      </c>
      <c r="C42" s="55" t="s">
        <v>258</v>
      </c>
      <c r="D42" s="56">
        <v>800</v>
      </c>
      <c r="E42" s="57">
        <v>480</v>
      </c>
      <c r="F42" s="59">
        <v>370</v>
      </c>
      <c r="G42" s="59"/>
      <c r="H42" s="59"/>
      <c r="I42" s="59"/>
      <c r="J42" s="59"/>
      <c r="K42" s="60"/>
      <c r="L42" s="31">
        <v>100</v>
      </c>
      <c r="M42" s="40">
        <v>36</v>
      </c>
    </row>
  </sheetData>
  <sortState ref="A7:L42">
    <sortCondition ref="C7:C42"/>
  </sortState>
  <mergeCells count="10">
    <mergeCell ref="L4:L6"/>
    <mergeCell ref="A1:K1"/>
    <mergeCell ref="D3:J3"/>
    <mergeCell ref="A4:A6"/>
    <mergeCell ref="C4:C6"/>
    <mergeCell ref="D4:F5"/>
    <mergeCell ref="G4:K4"/>
    <mergeCell ref="G5:G6"/>
    <mergeCell ref="H5:J5"/>
    <mergeCell ref="K5:K6"/>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F39"/>
  <sheetViews>
    <sheetView topLeftCell="A3" workbookViewId="0">
      <selection activeCell="F1" sqref="F1:F38"/>
    </sheetView>
  </sheetViews>
  <sheetFormatPr defaultRowHeight="13.5"/>
  <cols>
    <col min="1" max="1" width="9" style="40"/>
    <col min="2" max="2" width="15.125" customWidth="1"/>
    <col min="3" max="3" width="17.875" customWidth="1"/>
    <col min="4" max="4" width="15.25" customWidth="1"/>
    <col min="5" max="5" width="17.375" customWidth="1"/>
    <col min="6" max="6" width="15.25" customWidth="1"/>
  </cols>
  <sheetData>
    <row r="1" spans="1:6" ht="14.25" thickBot="1">
      <c r="B1" s="151" t="s">
        <v>106</v>
      </c>
      <c r="C1" s="153" t="s">
        <v>107</v>
      </c>
      <c r="D1" s="154"/>
      <c r="E1" s="155"/>
      <c r="F1" s="151" t="s">
        <v>108</v>
      </c>
    </row>
    <row r="2" spans="1:6" ht="27.75" thickBot="1">
      <c r="B2" s="152"/>
      <c r="C2" s="29" t="s">
        <v>109</v>
      </c>
      <c r="D2" s="29" t="s">
        <v>110</v>
      </c>
      <c r="E2" s="29" t="s">
        <v>111</v>
      </c>
      <c r="F2" s="156"/>
    </row>
    <row r="3" spans="1:6" ht="14.25" thickBot="1">
      <c r="A3" s="40">
        <v>1</v>
      </c>
      <c r="B3" s="30" t="s">
        <v>112</v>
      </c>
      <c r="C3" s="31">
        <v>800</v>
      </c>
      <c r="D3" s="31">
        <v>500</v>
      </c>
      <c r="E3" s="31">
        <v>350</v>
      </c>
      <c r="F3" s="31">
        <v>100</v>
      </c>
    </row>
    <row r="4" spans="1:6" ht="14.25" thickBot="1">
      <c r="A4" s="40">
        <v>2</v>
      </c>
      <c r="B4" s="30" t="s">
        <v>113</v>
      </c>
      <c r="C4" s="31">
        <v>800</v>
      </c>
      <c r="D4" s="31">
        <v>450</v>
      </c>
      <c r="E4" s="31">
        <v>320</v>
      </c>
      <c r="F4" s="31">
        <v>100</v>
      </c>
    </row>
    <row r="5" spans="1:6" ht="14.25" thickBot="1">
      <c r="A5" s="40">
        <v>3</v>
      </c>
      <c r="B5" s="30" t="s">
        <v>114</v>
      </c>
      <c r="C5" s="31">
        <v>800</v>
      </c>
      <c r="D5" s="31">
        <v>450</v>
      </c>
      <c r="E5" s="31">
        <v>310</v>
      </c>
      <c r="F5" s="31">
        <v>100</v>
      </c>
    </row>
    <row r="6" spans="1:6" ht="14.25" thickBot="1">
      <c r="A6" s="40">
        <v>4</v>
      </c>
      <c r="B6" s="30" t="s">
        <v>115</v>
      </c>
      <c r="C6" s="31">
        <v>800</v>
      </c>
      <c r="D6" s="31">
        <v>480</v>
      </c>
      <c r="E6" s="31">
        <v>310</v>
      </c>
      <c r="F6" s="31">
        <v>100</v>
      </c>
    </row>
    <row r="7" spans="1:6" ht="14.25" thickBot="1">
      <c r="A7" s="40">
        <v>5</v>
      </c>
      <c r="B7" s="30" t="s">
        <v>116</v>
      </c>
      <c r="C7" s="31">
        <v>800</v>
      </c>
      <c r="D7" s="31">
        <v>460</v>
      </c>
      <c r="E7" s="31">
        <v>320</v>
      </c>
      <c r="F7" s="31">
        <v>100</v>
      </c>
    </row>
    <row r="8" spans="1:6" ht="14.25" thickBot="1">
      <c r="A8" s="40">
        <v>6</v>
      </c>
      <c r="B8" s="30" t="s">
        <v>117</v>
      </c>
      <c r="C8" s="31">
        <v>800</v>
      </c>
      <c r="D8" s="31">
        <v>480</v>
      </c>
      <c r="E8" s="31">
        <v>330</v>
      </c>
      <c r="F8" s="31">
        <v>100</v>
      </c>
    </row>
    <row r="9" spans="1:6" ht="14.25" thickBot="1">
      <c r="A9" s="40">
        <v>7</v>
      </c>
      <c r="B9" s="30" t="s">
        <v>118</v>
      </c>
      <c r="C9" s="31">
        <v>800</v>
      </c>
      <c r="D9" s="31">
        <v>490</v>
      </c>
      <c r="E9" s="31">
        <v>340</v>
      </c>
      <c r="F9" s="31">
        <v>100</v>
      </c>
    </row>
    <row r="10" spans="1:6" ht="14.25" thickBot="1">
      <c r="A10" s="40">
        <v>8</v>
      </c>
      <c r="B10" s="30" t="s">
        <v>119</v>
      </c>
      <c r="C10" s="31">
        <v>800</v>
      </c>
      <c r="D10" s="31">
        <v>450</v>
      </c>
      <c r="E10" s="31">
        <v>310</v>
      </c>
      <c r="F10" s="31">
        <v>100</v>
      </c>
    </row>
    <row r="11" spans="1:6" ht="14.25" thickBot="1">
      <c r="A11" s="40">
        <v>9</v>
      </c>
      <c r="B11" s="30" t="s">
        <v>120</v>
      </c>
      <c r="C11" s="31">
        <v>800</v>
      </c>
      <c r="D11" s="31">
        <v>450</v>
      </c>
      <c r="E11" s="31">
        <v>310</v>
      </c>
      <c r="F11" s="31">
        <v>100</v>
      </c>
    </row>
    <row r="12" spans="1:6" ht="14.25" thickBot="1">
      <c r="A12" s="40">
        <v>10</v>
      </c>
      <c r="B12" s="30" t="s">
        <v>121</v>
      </c>
      <c r="C12" s="31">
        <v>800</v>
      </c>
      <c r="D12" s="31">
        <v>500</v>
      </c>
      <c r="E12" s="31">
        <v>350</v>
      </c>
      <c r="F12" s="31">
        <v>100</v>
      </c>
    </row>
    <row r="13" spans="1:6" ht="14.25" thickBot="1">
      <c r="A13" s="40">
        <v>11</v>
      </c>
      <c r="B13" s="30" t="s">
        <v>122</v>
      </c>
      <c r="C13" s="31">
        <v>800</v>
      </c>
      <c r="D13" s="31">
        <v>490</v>
      </c>
      <c r="E13" s="31">
        <v>340</v>
      </c>
      <c r="F13" s="31">
        <v>100</v>
      </c>
    </row>
    <row r="14" spans="1:6" ht="14.25" thickBot="1">
      <c r="A14" s="40">
        <v>12</v>
      </c>
      <c r="B14" s="30" t="s">
        <v>123</v>
      </c>
      <c r="C14" s="31">
        <v>800</v>
      </c>
      <c r="D14" s="31">
        <v>490</v>
      </c>
      <c r="E14" s="31">
        <v>340</v>
      </c>
      <c r="F14" s="31">
        <v>100</v>
      </c>
    </row>
    <row r="15" spans="1:6" ht="14.25" thickBot="1">
      <c r="A15" s="40">
        <v>13</v>
      </c>
      <c r="B15" s="30" t="s">
        <v>124</v>
      </c>
      <c r="C15" s="31">
        <v>800</v>
      </c>
      <c r="D15" s="31">
        <v>450</v>
      </c>
      <c r="E15" s="31">
        <v>330</v>
      </c>
      <c r="F15" s="31">
        <v>100</v>
      </c>
    </row>
    <row r="16" spans="1:6" ht="14.25" thickBot="1">
      <c r="A16" s="40">
        <v>14</v>
      </c>
      <c r="B16" s="30" t="s">
        <v>125</v>
      </c>
      <c r="C16" s="31">
        <v>800</v>
      </c>
      <c r="D16" s="31">
        <v>460</v>
      </c>
      <c r="E16" s="31">
        <v>310</v>
      </c>
      <c r="F16" s="31">
        <v>100</v>
      </c>
    </row>
    <row r="17" spans="1:6" ht="14.25" thickBot="1">
      <c r="A17" s="40">
        <v>15</v>
      </c>
      <c r="B17" s="30" t="s">
        <v>126</v>
      </c>
      <c r="C17" s="31">
        <v>800</v>
      </c>
      <c r="D17" s="31">
        <v>480</v>
      </c>
      <c r="E17" s="31">
        <v>330</v>
      </c>
      <c r="F17" s="31">
        <v>100</v>
      </c>
    </row>
    <row r="18" spans="1:6" ht="14.25" thickBot="1">
      <c r="A18" s="40">
        <v>16</v>
      </c>
      <c r="B18" s="30" t="s">
        <v>127</v>
      </c>
      <c r="C18" s="31">
        <v>800</v>
      </c>
      <c r="D18" s="31">
        <v>490</v>
      </c>
      <c r="E18" s="31">
        <v>340</v>
      </c>
      <c r="F18" s="31">
        <v>100</v>
      </c>
    </row>
    <row r="19" spans="1:6" ht="14.25" thickBot="1">
      <c r="A19" s="40">
        <v>17</v>
      </c>
      <c r="B19" s="30" t="s">
        <v>128</v>
      </c>
      <c r="C19" s="31">
        <v>800</v>
      </c>
      <c r="D19" s="31">
        <v>470</v>
      </c>
      <c r="E19" s="31">
        <v>320</v>
      </c>
      <c r="F19" s="31">
        <v>100</v>
      </c>
    </row>
    <row r="20" spans="1:6" ht="14.25" thickBot="1">
      <c r="A20" s="40">
        <v>18</v>
      </c>
      <c r="B20" s="30" t="s">
        <v>129</v>
      </c>
      <c r="C20" s="31">
        <v>800</v>
      </c>
      <c r="D20" s="31">
        <v>480</v>
      </c>
      <c r="E20" s="31">
        <v>330</v>
      </c>
      <c r="F20" s="31">
        <v>100</v>
      </c>
    </row>
    <row r="21" spans="1:6" ht="14.25" thickBot="1">
      <c r="A21" s="40">
        <v>19</v>
      </c>
      <c r="B21" s="30" t="s">
        <v>130</v>
      </c>
      <c r="C21" s="31">
        <v>800</v>
      </c>
      <c r="D21" s="31">
        <v>490</v>
      </c>
      <c r="E21" s="31">
        <v>340</v>
      </c>
      <c r="F21" s="31">
        <v>100</v>
      </c>
    </row>
    <row r="22" spans="1:6" ht="14.25" thickBot="1">
      <c r="A22" s="40">
        <v>20</v>
      </c>
      <c r="B22" s="30" t="s">
        <v>131</v>
      </c>
      <c r="C22" s="31">
        <v>800</v>
      </c>
      <c r="D22" s="31">
        <v>480</v>
      </c>
      <c r="E22" s="31">
        <v>330</v>
      </c>
      <c r="F22" s="31">
        <v>100</v>
      </c>
    </row>
    <row r="23" spans="1:6" ht="14.25" thickBot="1">
      <c r="A23" s="40">
        <v>21</v>
      </c>
      <c r="B23" s="30" t="s">
        <v>132</v>
      </c>
      <c r="C23" s="31">
        <v>800</v>
      </c>
      <c r="D23" s="31">
        <v>480</v>
      </c>
      <c r="E23" s="31">
        <v>320</v>
      </c>
      <c r="F23" s="31">
        <v>100</v>
      </c>
    </row>
    <row r="24" spans="1:6" ht="14.25" thickBot="1">
      <c r="A24" s="40">
        <v>22</v>
      </c>
      <c r="B24" s="30" t="s">
        <v>133</v>
      </c>
      <c r="C24" s="31">
        <v>800</v>
      </c>
      <c r="D24" s="31">
        <v>450</v>
      </c>
      <c r="E24" s="31">
        <v>330</v>
      </c>
      <c r="F24" s="31">
        <v>100</v>
      </c>
    </row>
    <row r="25" spans="1:6" ht="14.25" thickBot="1">
      <c r="A25" s="40">
        <v>23</v>
      </c>
      <c r="B25" s="30" t="s">
        <v>134</v>
      </c>
      <c r="C25" s="31">
        <v>800</v>
      </c>
      <c r="D25" s="31">
        <v>490</v>
      </c>
      <c r="E25" s="31">
        <v>340</v>
      </c>
      <c r="F25" s="31">
        <v>100</v>
      </c>
    </row>
    <row r="26" spans="1:6" ht="14.25" thickBot="1">
      <c r="A26" s="40">
        <v>24</v>
      </c>
      <c r="B26" s="30" t="s">
        <v>135</v>
      </c>
      <c r="C26" s="31">
        <v>800</v>
      </c>
      <c r="D26" s="31">
        <v>500</v>
      </c>
      <c r="E26" s="31">
        <v>350</v>
      </c>
      <c r="F26" s="31">
        <v>100</v>
      </c>
    </row>
    <row r="27" spans="1:6" ht="14.25" thickBot="1">
      <c r="A27" s="40">
        <v>25</v>
      </c>
      <c r="B27" s="30" t="s">
        <v>136</v>
      </c>
      <c r="C27" s="31">
        <v>800</v>
      </c>
      <c r="D27" s="31">
        <v>470</v>
      </c>
      <c r="E27" s="31">
        <v>330</v>
      </c>
      <c r="F27" s="31">
        <v>100</v>
      </c>
    </row>
    <row r="28" spans="1:6" ht="14.25" thickBot="1">
      <c r="A28" s="40">
        <v>26</v>
      </c>
      <c r="B28" s="30" t="s">
        <v>137</v>
      </c>
      <c r="C28" s="31">
        <v>800</v>
      </c>
      <c r="D28" s="31">
        <v>500</v>
      </c>
      <c r="E28" s="31">
        <v>350</v>
      </c>
      <c r="F28" s="31">
        <v>100</v>
      </c>
    </row>
    <row r="29" spans="1:6" ht="14.25" thickBot="1">
      <c r="A29" s="40">
        <v>27</v>
      </c>
      <c r="B29" s="30" t="s">
        <v>138</v>
      </c>
      <c r="C29" s="31">
        <v>800</v>
      </c>
      <c r="D29" s="31">
        <v>480</v>
      </c>
      <c r="E29" s="31">
        <v>330</v>
      </c>
      <c r="F29" s="31">
        <v>100</v>
      </c>
    </row>
    <row r="30" spans="1:6" ht="14.25" thickBot="1">
      <c r="A30" s="40">
        <v>28</v>
      </c>
      <c r="B30" s="30" t="s">
        <v>139</v>
      </c>
      <c r="C30" s="31">
        <v>800</v>
      </c>
      <c r="D30" s="31">
        <v>470</v>
      </c>
      <c r="E30" s="31">
        <v>320</v>
      </c>
      <c r="F30" s="31">
        <v>100</v>
      </c>
    </row>
    <row r="31" spans="1:6" ht="14.25" thickBot="1">
      <c r="A31" s="40">
        <v>29</v>
      </c>
      <c r="B31" s="30" t="s">
        <v>140</v>
      </c>
      <c r="C31" s="31">
        <v>800</v>
      </c>
      <c r="D31" s="31">
        <v>470</v>
      </c>
      <c r="E31" s="31">
        <v>320</v>
      </c>
      <c r="F31" s="31">
        <v>100</v>
      </c>
    </row>
    <row r="32" spans="1:6" ht="14.25" thickBot="1">
      <c r="A32" s="40">
        <v>30</v>
      </c>
      <c r="B32" s="30" t="s">
        <v>141</v>
      </c>
      <c r="C32" s="31">
        <v>800</v>
      </c>
      <c r="D32" s="31">
        <v>480</v>
      </c>
      <c r="E32" s="31">
        <v>330</v>
      </c>
      <c r="F32" s="31">
        <v>100</v>
      </c>
    </row>
    <row r="33" spans="1:6" ht="14.25" thickBot="1">
      <c r="A33" s="40">
        <v>31</v>
      </c>
      <c r="B33" s="30" t="s">
        <v>142</v>
      </c>
      <c r="C33" s="31">
        <v>800</v>
      </c>
      <c r="D33" s="31">
        <v>500</v>
      </c>
      <c r="E33" s="31">
        <v>350</v>
      </c>
      <c r="F33" s="31">
        <v>120</v>
      </c>
    </row>
    <row r="34" spans="1:6" ht="14.25" thickBot="1">
      <c r="A34" s="40">
        <v>32</v>
      </c>
      <c r="B34" s="30" t="s">
        <v>143</v>
      </c>
      <c r="C34" s="31">
        <v>800</v>
      </c>
      <c r="D34" s="31">
        <v>460</v>
      </c>
      <c r="E34" s="31">
        <v>320</v>
      </c>
      <c r="F34" s="31">
        <v>100</v>
      </c>
    </row>
    <row r="35" spans="1:6" ht="14.25" thickBot="1">
      <c r="A35" s="40">
        <v>33</v>
      </c>
      <c r="B35" s="30" t="s">
        <v>144</v>
      </c>
      <c r="C35" s="31">
        <v>800</v>
      </c>
      <c r="D35" s="31">
        <v>470</v>
      </c>
      <c r="E35" s="31">
        <v>330</v>
      </c>
      <c r="F35" s="31">
        <v>100</v>
      </c>
    </row>
    <row r="36" spans="1:6" ht="14.25" thickBot="1">
      <c r="A36" s="40">
        <v>34</v>
      </c>
      <c r="B36" s="30" t="s">
        <v>145</v>
      </c>
      <c r="C36" s="31">
        <v>800</v>
      </c>
      <c r="D36" s="31">
        <v>500</v>
      </c>
      <c r="E36" s="31">
        <v>350</v>
      </c>
      <c r="F36" s="31">
        <v>120</v>
      </c>
    </row>
    <row r="37" spans="1:6" ht="14.25" thickBot="1">
      <c r="A37" s="40">
        <v>35</v>
      </c>
      <c r="B37" s="30" t="s">
        <v>146</v>
      </c>
      <c r="C37" s="31">
        <v>800</v>
      </c>
      <c r="D37" s="31">
        <v>470</v>
      </c>
      <c r="E37" s="31">
        <v>330</v>
      </c>
      <c r="F37" s="31">
        <v>100</v>
      </c>
    </row>
    <row r="38" spans="1:6" ht="14.25" thickBot="1">
      <c r="A38" s="40">
        <v>36</v>
      </c>
      <c r="B38" s="30" t="s">
        <v>147</v>
      </c>
      <c r="C38" s="31">
        <v>800</v>
      </c>
      <c r="D38" s="31">
        <v>480</v>
      </c>
      <c r="E38" s="31">
        <v>340</v>
      </c>
      <c r="F38" s="31">
        <v>120</v>
      </c>
    </row>
    <row r="39" spans="1:6">
      <c r="B39" s="32"/>
    </row>
  </sheetData>
  <mergeCells count="3">
    <mergeCell ref="B1:B2"/>
    <mergeCell ref="C1:E1"/>
    <mergeCell ref="F1:F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1</vt:i4>
      </vt:variant>
    </vt:vector>
  </HeadingPairs>
  <TitlesOfParts>
    <vt:vector size="8" baseType="lpstr">
      <vt:lpstr>国内会议</vt:lpstr>
      <vt:lpstr>国内培训</vt:lpstr>
      <vt:lpstr>国际会议</vt:lpstr>
      <vt:lpstr>外宾接待</vt:lpstr>
      <vt:lpstr>国内差旅</vt:lpstr>
      <vt:lpstr>国内差旅标准2016</vt:lpstr>
      <vt:lpstr>国内差旅标准2014-2015</vt:lpstr>
      <vt:lpstr>'国内差旅标准2014-2015'!_GoBack</vt:lpstr>
    </vt:vector>
  </TitlesOfParts>
  <Company>Lenovo (Beijing) Limited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dongjg</dc:creator>
  <cp:lastModifiedBy>lenovo</cp:lastModifiedBy>
  <cp:lastPrinted>2016-01-03T10:28:16Z</cp:lastPrinted>
  <dcterms:created xsi:type="dcterms:W3CDTF">2015-10-15T07:44:25Z</dcterms:created>
  <dcterms:modified xsi:type="dcterms:W3CDTF">2016-01-03T10:30:31Z</dcterms:modified>
</cp:coreProperties>
</file>